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716" windowHeight="11640" tabRatio="953" activeTab="0"/>
  </bookViews>
  <sheets>
    <sheet name="ГЛАВНАЯ" sheetId="1" r:id="rId1"/>
    <sheet name="Цветной " sheetId="2" r:id="rId2"/>
    <sheet name="Стальной" sheetId="3" r:id="rId3"/>
    <sheet name="Тв.Спл" sheetId="4" r:id="rId4"/>
    <sheet name="Труба ЭС ПШ" sheetId="5" r:id="rId5"/>
    <sheet name="Задв. 500" sheetId="6" r:id="rId6"/>
    <sheet name="НХ" sheetId="7" r:id="rId7"/>
    <sheet name="Стр.Мат" sheetId="8" r:id="rId8"/>
    <sheet name="Краски" sheetId="9" r:id="rId9"/>
    <sheet name="Текстиль" sheetId="10" r:id="rId10"/>
    <sheet name="ПС-1" sheetId="11" r:id="rId11"/>
    <sheet name="Провод" sheetId="12" r:id="rId12"/>
    <sheet name="Бумага" sheetId="13" r:id="rId13"/>
  </sheets>
  <definedNames/>
  <calcPr fullCalcOnLoad="1"/>
</workbook>
</file>

<file path=xl/comments13.xml><?xml version="1.0" encoding="utf-8"?>
<comments xmlns="http://schemas.openxmlformats.org/spreadsheetml/2006/main">
  <authors>
    <author>1</author>
  </authors>
  <commentList>
    <comment ref="G4" authorId="0">
      <text>
        <r>
          <rPr>
            <b/>
            <sz val="9"/>
            <rFont val="Tahoma"/>
            <family val="2"/>
          </rPr>
          <t xml:space="preserve">Производители 27-28,5 руб 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65" authorId="0">
      <text>
        <r>
          <rPr>
            <b/>
            <sz val="9"/>
            <rFont val="Tahoma"/>
            <family val="2"/>
          </rPr>
          <t>59,58 m</t>
        </r>
        <r>
          <rPr>
            <sz val="9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9"/>
            <rFont val="Tahoma"/>
            <family val="2"/>
          </rPr>
          <t>49,35 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<sst xmlns="http://schemas.openxmlformats.org/spreadsheetml/2006/main" count="1250" uniqueCount="604">
  <si>
    <t>ООО "МЕТАЛЛ-РЕЗЕРВ" ПРЕДЛАГАЕТ</t>
  </si>
  <si>
    <t>Скл. г. Ижевск, Удмуртская Республика</t>
  </si>
  <si>
    <t>№ п/п</t>
  </si>
  <si>
    <t xml:space="preserve">Наименование материальных ценностей </t>
  </si>
  <si>
    <t>Нормативно-техническая документация (ГОСТ, ОСТ, ТУ)</t>
  </si>
  <si>
    <t>Ед.изм.</t>
  </si>
  <si>
    <t>Количество</t>
  </si>
  <si>
    <t>Цена за ед. измерения с НДС (руб.)</t>
  </si>
  <si>
    <t>Стоимость материалов с НДС (руб)</t>
  </si>
  <si>
    <t>Прокат сортовой конструкционный углеродистый</t>
  </si>
  <si>
    <t>тн</t>
  </si>
  <si>
    <t>1</t>
  </si>
  <si>
    <t>ГОСТ 1050-74</t>
  </si>
  <si>
    <t>2</t>
  </si>
  <si>
    <t>3</t>
  </si>
  <si>
    <t>4</t>
  </si>
  <si>
    <t>5</t>
  </si>
  <si>
    <t>6</t>
  </si>
  <si>
    <t>7</t>
  </si>
  <si>
    <t>8</t>
  </si>
  <si>
    <t>9</t>
  </si>
  <si>
    <t>ГОСТ 1050-88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</si>
  <si>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</si>
  <si>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</si>
  <si>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</si>
  <si>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</si>
  <si>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</si>
  <si>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</si>
  <si>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</si>
  <si>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</si>
  <si>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</si>
  <si>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</si>
  <si>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</si>
  <si>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</si>
  <si>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</si>
  <si>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ст. 50 кр.48</t>
  </si>
  <si>
    <t>23</t>
  </si>
  <si>
    <t>24</t>
  </si>
  <si>
    <t>Прокат сортовой конструкционный легированный</t>
  </si>
  <si>
    <t>25</t>
  </si>
  <si>
    <t>ГОСТ 4543-71</t>
  </si>
  <si>
    <t>26</t>
  </si>
  <si>
    <t>27</t>
  </si>
  <si>
    <t>30ХГСА кр. 14</t>
  </si>
  <si>
    <t>28</t>
  </si>
  <si>
    <t>29</t>
  </si>
  <si>
    <t>30</t>
  </si>
  <si>
    <t>31</t>
  </si>
  <si>
    <t>30ХГСА кр. 130</t>
  </si>
  <si>
    <t>32</t>
  </si>
  <si>
    <t>ОСТ 3-98-80</t>
  </si>
  <si>
    <t>33</t>
  </si>
  <si>
    <t>ст. 40Х кр.25</t>
  </si>
  <si>
    <t>34</t>
  </si>
  <si>
    <t>ст. 50РА кр.16</t>
  </si>
  <si>
    <t>ГОСТ 2590-88</t>
  </si>
  <si>
    <t>35</t>
  </si>
  <si>
    <t>ст.65С2ВА кр.14</t>
  </si>
  <si>
    <t>ГОСТ 14959-79</t>
  </si>
  <si>
    <t>Прокат сортовой инструментальный</t>
  </si>
  <si>
    <t>36</t>
  </si>
  <si>
    <t>37</t>
  </si>
  <si>
    <t>У8А кр.20</t>
  </si>
  <si>
    <t>ГОСТ 1435-74</t>
  </si>
  <si>
    <t>38</t>
  </si>
  <si>
    <t>У8А кр.25</t>
  </si>
  <si>
    <t>39</t>
  </si>
  <si>
    <t>У8А кр.30</t>
  </si>
  <si>
    <t>40</t>
  </si>
  <si>
    <t>У8А кр. 35</t>
  </si>
  <si>
    <t>ГОСТ 1435-90</t>
  </si>
  <si>
    <t>41</t>
  </si>
  <si>
    <t>У8А кр.50</t>
  </si>
  <si>
    <t>42</t>
  </si>
  <si>
    <t>У8А кр.100</t>
  </si>
  <si>
    <t>43</t>
  </si>
  <si>
    <t>ГОСТ 1435-99</t>
  </si>
  <si>
    <t>44</t>
  </si>
  <si>
    <t>У8А кр.130</t>
  </si>
  <si>
    <t>45</t>
  </si>
  <si>
    <t>46</t>
  </si>
  <si>
    <t>У8А кр.150</t>
  </si>
  <si>
    <t>47</t>
  </si>
  <si>
    <t>У12А кр. 12</t>
  </si>
  <si>
    <t>48</t>
  </si>
  <si>
    <t>У12А кр. 25</t>
  </si>
  <si>
    <t>49</t>
  </si>
  <si>
    <t xml:space="preserve">У12А кр.50 </t>
  </si>
  <si>
    <t>50</t>
  </si>
  <si>
    <t>У12А кр. 65</t>
  </si>
  <si>
    <t>51</t>
  </si>
  <si>
    <t>ХВ-4 кр. 12</t>
  </si>
  <si>
    <t>ГОСТ 5950-73</t>
  </si>
  <si>
    <t>52</t>
  </si>
  <si>
    <t>ХВ-4 кр. 16</t>
  </si>
  <si>
    <t>53</t>
  </si>
  <si>
    <t>ХВ-4 кр. 20</t>
  </si>
  <si>
    <t>54</t>
  </si>
  <si>
    <t>ХВ-4 кр. 22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</si>
  <si>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</si>
  <si>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</si>
  <si>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</si>
  <si>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</si>
  <si>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</si>
  <si>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</si>
  <si>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</si>
  <si>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</si>
  <si>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</si>
  <si>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</si>
  <si>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</si>
  <si>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</si>
  <si>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</si>
  <si>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</si>
  <si>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</si>
  <si>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</si>
  <si>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</si>
  <si>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</si>
  <si>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</si>
  <si>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</si>
  <si>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</si>
  <si>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</si>
  <si>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</si>
  <si>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</si>
  <si>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</si>
  <si>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</si>
  <si>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</si>
  <si>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</si>
  <si>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</si>
  <si>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</si>
  <si>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</si>
  <si>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Прокат сортовой холоднотянутый автоматный</t>
  </si>
  <si>
    <t>113</t>
  </si>
  <si>
    <t>А12 кр. 3</t>
  </si>
  <si>
    <t>ГОСТ 1414-75</t>
  </si>
  <si>
    <t>114</t>
  </si>
  <si>
    <t xml:space="preserve">А12 кр. 4,5 </t>
  </si>
  <si>
    <t>Прокат сортовой холоднотянутый</t>
  </si>
  <si>
    <t>123</t>
  </si>
  <si>
    <t>ст. 10 кр. 4</t>
  </si>
  <si>
    <t>ГОСТ 1051-73</t>
  </si>
  <si>
    <t>124</t>
  </si>
  <si>
    <t xml:space="preserve">ст. 20 кр. 5,5 </t>
  </si>
  <si>
    <t>125</t>
  </si>
  <si>
    <t>ст. 20 кр. 6</t>
  </si>
  <si>
    <t>126</t>
  </si>
  <si>
    <t>ст.20 кр. 7</t>
  </si>
  <si>
    <t>127</t>
  </si>
  <si>
    <t>128</t>
  </si>
  <si>
    <t>ст. 20 кр. 7,3</t>
  </si>
  <si>
    <t>129</t>
  </si>
  <si>
    <t>ст. 20. кр.8</t>
  </si>
  <si>
    <t>130</t>
  </si>
  <si>
    <t>ст. 20 кр. 9</t>
  </si>
  <si>
    <t>131</t>
  </si>
  <si>
    <t>ст. 20 кр.12</t>
  </si>
  <si>
    <t>132</t>
  </si>
  <si>
    <t>ст. 20 кр. 16</t>
  </si>
  <si>
    <t>133</t>
  </si>
  <si>
    <t>30ХГСА кр. 4</t>
  </si>
  <si>
    <t>134</t>
  </si>
  <si>
    <t>ст. 35 кр. 4</t>
  </si>
  <si>
    <t>135</t>
  </si>
  <si>
    <t>ст. 35 кр. 4,5</t>
  </si>
  <si>
    <t>137</t>
  </si>
  <si>
    <t>ст. 35 кр. 6</t>
  </si>
  <si>
    <t>138</t>
  </si>
  <si>
    <t>ст. 35 кр. 7</t>
  </si>
  <si>
    <t>139</t>
  </si>
  <si>
    <t>140</t>
  </si>
  <si>
    <t>ст. 35 кр.8</t>
  </si>
  <si>
    <t>141</t>
  </si>
  <si>
    <t>143</t>
  </si>
  <si>
    <t>144</t>
  </si>
  <si>
    <t>ст. 35 кр. 12</t>
  </si>
  <si>
    <t>145</t>
  </si>
  <si>
    <t>146</t>
  </si>
  <si>
    <t>ст. 35 кр. 18</t>
  </si>
  <si>
    <t>147</t>
  </si>
  <si>
    <t>ст. 35 кр. 22</t>
  </si>
  <si>
    <t>148</t>
  </si>
  <si>
    <t>ст.35 кр. 26</t>
  </si>
  <si>
    <t>149</t>
  </si>
  <si>
    <t>40Х кр.4</t>
  </si>
  <si>
    <t>151</t>
  </si>
  <si>
    <t>ст. 50 кр. 3,3</t>
  </si>
  <si>
    <t>152</t>
  </si>
  <si>
    <t>ст. 50 кр. 4</t>
  </si>
  <si>
    <t>153</t>
  </si>
  <si>
    <t>ст. 50 кр. 4,2</t>
  </si>
  <si>
    <t>Профили стальные высокой точности</t>
  </si>
  <si>
    <t>180</t>
  </si>
  <si>
    <t>ст. 50 ф.п. 5</t>
  </si>
  <si>
    <t>181</t>
  </si>
  <si>
    <t>ст. 50РА ф.п. 25</t>
  </si>
  <si>
    <t>183</t>
  </si>
  <si>
    <t>30ХГСА ф.п. 4574</t>
  </si>
  <si>
    <t>Прокат алюминиевый</t>
  </si>
  <si>
    <t>Д16АМ 0,8×1200×2000</t>
  </si>
  <si>
    <t>ГОСТ 21631-76</t>
  </si>
  <si>
    <t>Д16АТ 1×1200×4000</t>
  </si>
  <si>
    <t>Д16АТ 2×1200×2000</t>
  </si>
  <si>
    <t>Д16АТ 4×1200×4000</t>
  </si>
  <si>
    <t>Д16АТ 8×1200×2000</t>
  </si>
  <si>
    <t>АМЦ-М 0,5×1200×4000</t>
  </si>
  <si>
    <t>АМЦ-М 1,5×1500×4000</t>
  </si>
  <si>
    <t>АМЦ-М 2×1500×4000</t>
  </si>
  <si>
    <t>АМЦ-М 3×1500×3000</t>
  </si>
  <si>
    <t>АМГ2М 1,5×1200×4000</t>
  </si>
  <si>
    <t>АМГ2М 2×1200×4000</t>
  </si>
  <si>
    <t>АМГ3 8×1200×3000</t>
  </si>
  <si>
    <t>АМГ3М 1,5×2000×4000</t>
  </si>
  <si>
    <t>АМГ3М 2×1200×4000</t>
  </si>
  <si>
    <t>АМГ3М 6×1200×4000</t>
  </si>
  <si>
    <t>АМГ5М 1,5×1500×2000÷4000</t>
  </si>
  <si>
    <t>АМГ5М 2×1200×4000</t>
  </si>
  <si>
    <t>АМГ6-БМ 3×1200×4000</t>
  </si>
  <si>
    <t>АМГ6-БМ 4×1200×4000</t>
  </si>
  <si>
    <t>Д16Т кр. 40×5</t>
  </si>
  <si>
    <t>ОСТ 1-920-96-83</t>
  </si>
  <si>
    <t>Д16Т кр. 12</t>
  </si>
  <si>
    <t>ГОСТ 21488-76</t>
  </si>
  <si>
    <t>Д16Т кр. 25</t>
  </si>
  <si>
    <t>Д16Т кр. 30</t>
  </si>
  <si>
    <t>Д16Т кр. 40</t>
  </si>
  <si>
    <t xml:space="preserve">Прокат медный </t>
  </si>
  <si>
    <t>ГОСТ 2112-79</t>
  </si>
  <si>
    <t>ГОСТ 1173-77</t>
  </si>
  <si>
    <t>ГОСТ 1535-71</t>
  </si>
  <si>
    <t>Прокат латунный</t>
  </si>
  <si>
    <t>Л63М 1,5×600×1500</t>
  </si>
  <si>
    <t>ГОСТ 931-79</t>
  </si>
  <si>
    <t>Л63М ≠ 0,3×300</t>
  </si>
  <si>
    <t>ГОСТ 2208-75</t>
  </si>
  <si>
    <t>Л63М ≠ 0,4×250</t>
  </si>
  <si>
    <t>ГОСТ 2208-91</t>
  </si>
  <si>
    <t>Л63М ≠ 0,6×300</t>
  </si>
  <si>
    <t>Л63М ≠ 0,8×300</t>
  </si>
  <si>
    <t>Л63М ≠ 1,0×300</t>
  </si>
  <si>
    <t>ГОСТ 494-76</t>
  </si>
  <si>
    <t>Л63 кр. 5</t>
  </si>
  <si>
    <t>ГОСТ 2060-73</t>
  </si>
  <si>
    <t>Л63 кр. 35</t>
  </si>
  <si>
    <t>ЛС59-1Т кр. 10</t>
  </si>
  <si>
    <t>ГОСТ 2060-90</t>
  </si>
  <si>
    <t>Прокат бронзовый</t>
  </si>
  <si>
    <t>БРБ2М ≠ 0,2×250</t>
  </si>
  <si>
    <t>ГОСТ 1789-70</t>
  </si>
  <si>
    <t>БРБ2М ≠ 0,8×300</t>
  </si>
  <si>
    <t>Смеси и сплавы твердые спеченные</t>
  </si>
  <si>
    <t>кг</t>
  </si>
  <si>
    <t>Т15К6 ф. 01311</t>
  </si>
  <si>
    <t>ГОСТ 25395-82</t>
  </si>
  <si>
    <t>Т15К6 ф. 01331</t>
  </si>
  <si>
    <t>Т15К6 ф. 01391</t>
  </si>
  <si>
    <t>Т15К6 ф. 02251</t>
  </si>
  <si>
    <t>Т15К6 ф. 02271</t>
  </si>
  <si>
    <t>Т15К6 ф. 02272</t>
  </si>
  <si>
    <t>Т15К6 ф. 02611</t>
  </si>
  <si>
    <t>Т15К6 ф. 02631</t>
  </si>
  <si>
    <t>Т15К6 ф. 02671</t>
  </si>
  <si>
    <t>Т15К6 ф. 06010</t>
  </si>
  <si>
    <t>Т15К6 ф. 06050</t>
  </si>
  <si>
    <t>ГОСТ 25397-82</t>
  </si>
  <si>
    <t>Т15К6 ф. 06060</t>
  </si>
  <si>
    <t>Т15К6 ф. 06090</t>
  </si>
  <si>
    <t>Т15К6 ф. 06100</t>
  </si>
  <si>
    <t>Т15К6 ф. 06340</t>
  </si>
  <si>
    <t>Т15К6 ф. 07080</t>
  </si>
  <si>
    <t>ГОСТ 25426-82</t>
  </si>
  <si>
    <t>Т15К6 ф. 07370</t>
  </si>
  <si>
    <t>Т15К6 ф. 10151</t>
  </si>
  <si>
    <t>ГОСТ 25396-82</t>
  </si>
  <si>
    <t>Т15К6 ф. 10291</t>
  </si>
  <si>
    <t>Т15К6 ф. 10301</t>
  </si>
  <si>
    <t>Т15К6 ф. 10471</t>
  </si>
  <si>
    <t>Т15К6 ф. 10491</t>
  </si>
  <si>
    <t>Т15К6 ф. 10501</t>
  </si>
  <si>
    <t>Т15К6 ф. 13612</t>
  </si>
  <si>
    <t>ГОСТ 17163-82</t>
  </si>
  <si>
    <t>Т15К6 ф. 15090</t>
  </si>
  <si>
    <t>ГОСТ 25404-82</t>
  </si>
  <si>
    <t>Т15К6 ф. 16210</t>
  </si>
  <si>
    <t>ГОСТ 25405-82</t>
  </si>
  <si>
    <t>Т15К6 ф. 20070</t>
  </si>
  <si>
    <t>ГОСТ 25408-82</t>
  </si>
  <si>
    <t>Т15К6 ф. 24050</t>
  </si>
  <si>
    <t>ГОСТ 25409-82</t>
  </si>
  <si>
    <t>Т15К6 ф. 24090</t>
  </si>
  <si>
    <t>Т15К6 ф. 24130</t>
  </si>
  <si>
    <t>Т15К6 ф. 24170</t>
  </si>
  <si>
    <t>Т15К6 ф. 24210</t>
  </si>
  <si>
    <t>Т15К6 ф. 24250</t>
  </si>
  <si>
    <t>Т15К6 ф. 24270</t>
  </si>
  <si>
    <t>Т15К6 ф. 24290</t>
  </si>
  <si>
    <t>Т15К6 ф. 24470</t>
  </si>
  <si>
    <t>Т15К6 ф. 24770</t>
  </si>
  <si>
    <t>Т15К6 ф. 24850</t>
  </si>
  <si>
    <t>Т15К6 ф. 24870</t>
  </si>
  <si>
    <t>Т15К6 ф. 26250</t>
  </si>
  <si>
    <t>ГОСТ 25425-82</t>
  </si>
  <si>
    <t>Т15К6 ф. 61351</t>
  </si>
  <si>
    <t>Т15К6 ф. 62251</t>
  </si>
  <si>
    <t>Т15К6 ф. 62271</t>
  </si>
  <si>
    <t>Т15К6 ф. 66090</t>
  </si>
  <si>
    <t>Т15К6 ф. 66100</t>
  </si>
  <si>
    <t>Т15К6 ф. 67390</t>
  </si>
  <si>
    <t>Т15К6 ф. 67400</t>
  </si>
  <si>
    <t>Т15К6 ф. 67410</t>
  </si>
  <si>
    <t>Т15К6 ф. 70301</t>
  </si>
  <si>
    <t>Т15К6 ф. 70311</t>
  </si>
  <si>
    <t>Т15К6 ф. 70321</t>
  </si>
  <si>
    <t>Т15К6 ф. 70501</t>
  </si>
  <si>
    <t>Т15К6 ф. 70521</t>
  </si>
  <si>
    <t>Т15К6 ф. 70551</t>
  </si>
  <si>
    <t>ВК-8 ф. 01331</t>
  </si>
  <si>
    <t>ВК-6 ф. 01351</t>
  </si>
  <si>
    <t>ВК-6 ф. 01352</t>
  </si>
  <si>
    <t>ВК-6 ф. 06030</t>
  </si>
  <si>
    <t>ВК-6 ф. 06050</t>
  </si>
  <si>
    <t>ВК-6 ф. 24290</t>
  </si>
  <si>
    <t>ВК-6 ф. 47090</t>
  </si>
  <si>
    <t>ГОСТ 25421-82</t>
  </si>
  <si>
    <t>ВК-8 ф. 67390</t>
  </si>
  <si>
    <t>ВК-8 ф. 07370</t>
  </si>
  <si>
    <t>ВК-8 ф. 07010</t>
  </si>
  <si>
    <t>ВК-8 ф. 10271</t>
  </si>
  <si>
    <t>ВК-8 ф. 13492</t>
  </si>
  <si>
    <t>ВК-8 ф. 13572</t>
  </si>
  <si>
    <t>ВК-8 ф. 36350</t>
  </si>
  <si>
    <t>ГОСТ 25414-82</t>
  </si>
  <si>
    <t>ВК-8 ф. 02272</t>
  </si>
  <si>
    <t>ВК-8 ф. 02271</t>
  </si>
  <si>
    <t>ВК-8 ф. 20080</t>
  </si>
  <si>
    <t>ВК-6ОМ ф. 06060</t>
  </si>
  <si>
    <t>ТУ 14-19-113-74</t>
  </si>
  <si>
    <t>ВК-20 М14242ПФ1</t>
  </si>
  <si>
    <t>ГОСТ 4872-75</t>
  </si>
  <si>
    <t>Ед. изм.</t>
  </si>
  <si>
    <t>Склад ст. Зелецино г.Кстово             ОПТ</t>
  </si>
  <si>
    <t>Наименование материальных ценностей</t>
  </si>
  <si>
    <t>Год изг. (сертификат  паспорт)</t>
  </si>
  <si>
    <t>Един. Изм.</t>
  </si>
  <si>
    <t>Кол-во</t>
  </si>
  <si>
    <t>Цена за ед. с НДС (руб.)</t>
  </si>
  <si>
    <t>Стоимость материалов с НДС (руб.)</t>
  </si>
  <si>
    <t xml:space="preserve">Трубы прямошовные магистральные  больших диаметров    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</si>
  <si>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530х8</t>
    </r>
    <r>
      <rPr>
        <sz val="11"/>
        <rFont val="Times New Roman"/>
        <family val="1"/>
      </rPr>
      <t xml:space="preserve"> К52/1 ЧТПЗ ТУ1381-146-00186654-2009 (14 шт) - 163, 42 м</t>
    </r>
  </si>
  <si>
    <t>1 авто - 14 шт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</si>
  <si>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530х9</t>
    </r>
    <r>
      <rPr>
        <sz val="11"/>
        <rFont val="Times New Roman"/>
        <family val="1"/>
      </rPr>
      <t xml:space="preserve"> К52/1 ВМЗ ТУ1381-051-05757848-2011 (13 шт) - 157,46 м</t>
    </r>
  </si>
  <si>
    <t>1 авто - 13 шт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</si>
  <si>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720х9</t>
    </r>
    <r>
      <rPr>
        <sz val="11"/>
        <rFont val="Times New Roman"/>
        <family val="1"/>
      </rPr>
      <t xml:space="preserve"> К52/1 ЧТПЗ ТУ1381-018-00186654-2009 (36 шт) - 428 м</t>
    </r>
  </si>
  <si>
    <t>1 авто - 10 шт (4)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</si>
  <si>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720х10</t>
    </r>
    <r>
      <rPr>
        <sz val="11"/>
        <rFont val="Times New Roman"/>
        <family val="1"/>
      </rPr>
      <t xml:space="preserve"> К52/1 ВМЗ ТУ1381-051-05757848-2011 (12 шт) - 138,72 м</t>
    </r>
  </si>
  <si>
    <t>1 авто - 10 шт (2)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</si>
  <si>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720х11</t>
    </r>
    <r>
      <rPr>
        <sz val="11"/>
        <rFont val="Times New Roman"/>
        <family val="1"/>
      </rPr>
      <t xml:space="preserve"> К52/1 ЧТПЗ ТУ1381-146-00186654-2009 (10 шт) - 117,3 м</t>
    </r>
  </si>
  <si>
    <t>1 авто - 10 шт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</si>
  <si>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820х9</t>
    </r>
    <r>
      <rPr>
        <sz val="11"/>
        <rFont val="Times New Roman"/>
        <family val="1"/>
      </rPr>
      <t xml:space="preserve"> К52/1 ВМЗ ТУ1381-007-05757848-2005 (8 шт) - 91,43 м</t>
    </r>
  </si>
  <si>
    <t>1 авто - 6 шт (2)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</si>
  <si>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820х10</t>
    </r>
    <r>
      <rPr>
        <sz val="11"/>
        <rFont val="Times New Roman"/>
        <family val="1"/>
      </rPr>
      <t xml:space="preserve"> К52/1 ВМЗ ТУ1381-007-05757848-2005 (21 шт) - 242,9 м</t>
    </r>
  </si>
  <si>
    <t>1 авто - 6 шт (4)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</si>
  <si>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820х12</t>
    </r>
    <r>
      <rPr>
        <sz val="11"/>
        <rFont val="Times New Roman"/>
        <family val="1"/>
      </rPr>
      <t xml:space="preserve"> К52/1 ЧТПЗ ТУ1381-146-00186654-2009 (20 шт) - 231,3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</si>
  <si>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1020х12</t>
    </r>
    <r>
      <rPr>
        <sz val="11"/>
        <rFont val="Times New Roman"/>
        <family val="1"/>
      </rPr>
      <t xml:space="preserve"> К52/1 ЧТПЗ ТУ1381-147-00186654-2009 (28 шт) - 324,7 м</t>
    </r>
  </si>
  <si>
    <t>1 авто - 3(4) шт- 10(7)</t>
  </si>
  <si>
    <t>Итого</t>
  </si>
  <si>
    <t xml:space="preserve"> Задвижки и затворы стальные</t>
  </si>
  <si>
    <t>Задвижка клиновая  Ду 500 Pу 8.0 МПа ст.09Г2С, ГОСТ 19281-89 ; УК 11113-500, УХЛ1 DN500 PN8,0 СТ АО 39013846-1.050-2008; (разм. 930х1973х1194 мм), исп. М-морозостойкое, изг. АО УКАЗ</t>
  </si>
  <si>
    <t>шт</t>
  </si>
  <si>
    <t>1 авто - 3 шт</t>
  </si>
  <si>
    <t>Скл. Ижевск</t>
  </si>
  <si>
    <t>Стоимость с НДС, руб</t>
  </si>
  <si>
    <t>тонн</t>
  </si>
  <si>
    <t>ГОСТ 22245-90</t>
  </si>
  <si>
    <t>Песок строительный природный сорт 1</t>
  </si>
  <si>
    <t>ГОСТ 8736-93</t>
  </si>
  <si>
    <t>куб.м</t>
  </si>
  <si>
    <t>160 тн</t>
  </si>
  <si>
    <t>100 р/тн</t>
  </si>
  <si>
    <t>ГОСТ 8267-82</t>
  </si>
  <si>
    <t>310 тн</t>
  </si>
  <si>
    <t>600 р/тн</t>
  </si>
  <si>
    <t>Плиты специальные аэродромные      ПАГ -18V-Т 6000×2000×180 (12 кв.м.) Мелеузовский завод ЖБК</t>
  </si>
  <si>
    <t>ТУ 5867-008-013-747-60-2012</t>
  </si>
  <si>
    <t>шт.</t>
  </si>
  <si>
    <t>Масло веретенное АУ(МГ-22-А) без присадок НПП "ЭТМА" "АвиаТехМас" Бочка 180 кг.-13 шт</t>
  </si>
  <si>
    <t>ТУ38.101.1232-90</t>
  </si>
  <si>
    <t>ТУ38.401-58-337-2003</t>
  </si>
  <si>
    <t>Масло гидравлическое МГЕ-10А          НПП ЭТМА Бидон 15,5 кг -57 шт.</t>
  </si>
  <si>
    <t xml:space="preserve">ГОСТ 6267-74, </t>
  </si>
  <si>
    <t>Смазка ЦИАТИМ-201                            ЗАО "Фосфохим" Банка 2,1 кг-9 шт</t>
  </si>
  <si>
    <t>Битумы нефтянные БНД-130/200,    Башнефть-Новойл</t>
  </si>
  <si>
    <t xml:space="preserve">ГОСТ 3276-89, </t>
  </si>
  <si>
    <t>Смазка ГОИ-54п                                  НПП "ЭТМА" Бидон 17 кг-6 шт</t>
  </si>
  <si>
    <t>Масло веретенное АУп (МГ-22-Б), с присадками ЗАО "АвиаТехМас"         Бочка 180 кг.-4 шт</t>
  </si>
  <si>
    <t xml:space="preserve">ГОСТ 7827-74 </t>
  </si>
  <si>
    <t>Растворитель Р-4                                           Ярославль ПО Победа Бочка 180 кг.-4 шт</t>
  </si>
  <si>
    <t>Краска, Эмаль, Грунтовка</t>
  </si>
  <si>
    <t>Наименование</t>
  </si>
  <si>
    <t>ГОСТ, ТУ</t>
  </si>
  <si>
    <t>Цена с НДС</t>
  </si>
  <si>
    <t>Сумма</t>
  </si>
  <si>
    <t xml:space="preserve">Эмали, грунтовки </t>
  </si>
  <si>
    <t>эмаль ГФ-1426 защитный</t>
  </si>
  <si>
    <t>ГОСТ 6745-79 Сергиев Посад, ЗЛЗ</t>
  </si>
  <si>
    <t>эмаль ПФ-115 белый</t>
  </si>
  <si>
    <t>ГОСТ 6465-76 Ярославль ПО Победа</t>
  </si>
  <si>
    <t>эмаль ПФ-115 желтый</t>
  </si>
  <si>
    <t>эмаль ПФ-115 серый</t>
  </si>
  <si>
    <t>эмаль ПФ-115 зеленый</t>
  </si>
  <si>
    <t>грунт. ГФ-021 красно-коричневый</t>
  </si>
  <si>
    <t>ГОСТ 25129-80 Ярославль ПО Победа</t>
  </si>
  <si>
    <t>грунт ФЛ-03к</t>
  </si>
  <si>
    <t>ГОСТ 9109-82 Ярославль ПО Победа</t>
  </si>
  <si>
    <t xml:space="preserve"> Эмали, грунтовки и шпатлевки на полимеризационных смолах (перхлорвиниловые)</t>
  </si>
  <si>
    <t>эмаль ХВ-518 защитный, барабан 55 л</t>
  </si>
  <si>
    <t>ТУ2313-034-05015-319-2001 ЗАО НПК ЯрЛИ</t>
  </si>
  <si>
    <t xml:space="preserve">эмаль ХВ-16 защитный, барабан 55 л </t>
  </si>
  <si>
    <t>ТУ2313-034-05015-319-2002 ЗАО НПК ЯрЛИ</t>
  </si>
  <si>
    <t>Скл.Казань</t>
  </si>
  <si>
    <t>НА ГЛАВНУЮ</t>
  </si>
  <si>
    <t>Телефоны и почта для справок : +7(843) 211-32-83</t>
  </si>
  <si>
    <t>Николай  +7-903-305-01-30</t>
  </si>
  <si>
    <t>metallrezerv@metallrezerv.ru</t>
  </si>
  <si>
    <t>Станислав +7-9600-433-250</t>
  </si>
  <si>
    <t>sts@metallrezerv.ru</t>
  </si>
  <si>
    <t>Скл. Ижевск, Казань</t>
  </si>
  <si>
    <t>Скл. Казань</t>
  </si>
  <si>
    <t>Наименование материальных ценностей, Изготовитель</t>
  </si>
  <si>
    <t>ГОСТ, ОСТ, ТУ</t>
  </si>
  <si>
    <t>Коли-чество</t>
  </si>
  <si>
    <t>Цена за Ед.Изм. с НДС (руб)</t>
  </si>
  <si>
    <t>Общая стоимость с НДС (руб)</t>
  </si>
  <si>
    <t>Ткани готовые шелковые технические из шелковых натуральных нитей</t>
  </si>
  <si>
    <t>Эксцельсиор шир. 95±1,5 см арт.15006, Суровая,          Число нитей: осн. 500 уток 490, Сорт 1 "Ферганское НПШО" Узбекистан</t>
  </si>
  <si>
    <t>ГОСТ 20023-89</t>
  </si>
  <si>
    <t>м</t>
  </si>
  <si>
    <t>Нитки и изделия ниточные хлопчатобумажные</t>
  </si>
  <si>
    <t xml:space="preserve">Нить кардная суровая хлопчатобумажная, крученая для технических целей                         (34 текс х 4 х 3, Крутка кр./м-760, Цвет: Белый) "Ярославская фабрика технических тканей" </t>
  </si>
  <si>
    <t>ТУ 17-46-4023-80</t>
  </si>
  <si>
    <t>Обувные нитки армированные хлопчатобумажные и синтетические 200ЛХ, защитного цвета                                                ОАО Прядильно-ниточный комбинат,           Санкт-Питербург</t>
  </si>
  <si>
    <t xml:space="preserve">ГОСТ 30226-93 </t>
  </si>
  <si>
    <t>Ленты</t>
  </si>
  <si>
    <t xml:space="preserve">метр </t>
  </si>
  <si>
    <t>Лента х/б ременная тесмяная ЛРТ-9-бч-6            арт.с667к ОАО Лента, Чебоксары</t>
  </si>
  <si>
    <t>ОСТ 17-113-02</t>
  </si>
  <si>
    <t xml:space="preserve">Лента тканая техн. ременная ЛРТ-20-ч-7            арт.С81к ОАО Лента, Чебоксары  </t>
  </si>
  <si>
    <t>Лента х/б ременная тесмяная ЛРТ-25-ч-9           арт.С82к ОАО Лента, Чебоксары</t>
  </si>
  <si>
    <t>Тесьма</t>
  </si>
  <si>
    <t>Лента штрипочная 25 мм  ЛХТ сер. 25-75 бч.   ОАО Лента, Чебоксары</t>
  </si>
  <si>
    <t>ОСТ 17-48-2002</t>
  </si>
  <si>
    <t>ТУ 9393-001-73213117</t>
  </si>
  <si>
    <r>
      <t xml:space="preserve">Марля медицинская отбеленная                        </t>
    </r>
    <r>
      <rPr>
        <sz val="11"/>
        <rFont val="Times New Roman"/>
        <family val="1"/>
      </rPr>
      <t>ООО Навтекс, Влад.обл.</t>
    </r>
  </si>
  <si>
    <t>Ед. Изм.</t>
  </si>
  <si>
    <t>Пенопласт полистирольный плиточный (Листовой) ПС-1</t>
  </si>
  <si>
    <t>№</t>
  </si>
  <si>
    <t>Марка</t>
  </si>
  <si>
    <t>Размеры (мм)</t>
  </si>
  <si>
    <t>Кол-во листов</t>
  </si>
  <si>
    <t>Масса кг</t>
  </si>
  <si>
    <t>ПС-1-150</t>
  </si>
  <si>
    <t>55х1400х2200</t>
  </si>
  <si>
    <t>ПС-1-200</t>
  </si>
  <si>
    <t>55х1300х2100</t>
  </si>
  <si>
    <t>55х1200х1900</t>
  </si>
  <si>
    <t>45х530х500</t>
  </si>
  <si>
    <t>Цена за Кг    с НДС (руб)</t>
  </si>
  <si>
    <t>№ п.п.</t>
  </si>
  <si>
    <t>Год изгот-я (сертификат  паспорт)</t>
  </si>
  <si>
    <t>Стоимость с НДС, (руб)</t>
  </si>
  <si>
    <t>Стоимость    с НДС, (руб)</t>
  </si>
  <si>
    <t xml:space="preserve">вес 1 км (кг) </t>
  </si>
  <si>
    <t xml:space="preserve">вес общий (кг)  </t>
  </si>
  <si>
    <t>Авиапровода (провода и кабели бортовые)</t>
  </si>
  <si>
    <t>км</t>
  </si>
  <si>
    <t>провода типа МГШВ 2</t>
  </si>
  <si>
    <t xml:space="preserve"> МГШВ-0,12</t>
  </si>
  <si>
    <t xml:space="preserve"> МГШВ-0,14</t>
  </si>
  <si>
    <t xml:space="preserve"> МГШВ-0,2 белый</t>
  </si>
  <si>
    <t xml:space="preserve"> МГШВ-0,2 голубой</t>
  </si>
  <si>
    <t xml:space="preserve"> МГШВ-0,35</t>
  </si>
  <si>
    <t xml:space="preserve"> МГШВ-0,5</t>
  </si>
  <si>
    <t xml:space="preserve"> МГШВ-0,75</t>
  </si>
  <si>
    <t xml:space="preserve"> МГШВ-1,5</t>
  </si>
  <si>
    <t xml:space="preserve"> МГШВЭ-0,35</t>
  </si>
  <si>
    <t xml:space="preserve"> МГШВЭ-2х0,35</t>
  </si>
  <si>
    <t xml:space="preserve"> МГШВЭ-0,5</t>
  </si>
  <si>
    <t xml:space="preserve">провода типа МГТФ </t>
  </si>
  <si>
    <t>МГТФ- 0,07</t>
  </si>
  <si>
    <t>МГТФ- 0,1</t>
  </si>
  <si>
    <t>МГТФ- 0,12</t>
  </si>
  <si>
    <t>МГТФ- 0,2</t>
  </si>
  <si>
    <t>МГТФ- 0,35</t>
  </si>
  <si>
    <t>МГТФЭ- 0,12</t>
  </si>
  <si>
    <t>ПМЛ-10х16 (Плетенка медная луженная)</t>
  </si>
  <si>
    <t xml:space="preserve">провода  типа МПМ </t>
  </si>
  <si>
    <t>МПМ-0,2 белый</t>
  </si>
  <si>
    <t>МПМ-0,35 белый</t>
  </si>
  <si>
    <t>МПМЭ-0,12</t>
  </si>
  <si>
    <t>Скл. г. Киров</t>
  </si>
  <si>
    <t>Ящики из картона (гофрокоробка) 390*390*250 мм</t>
  </si>
  <si>
    <t>ГОСТ 12301-2006</t>
  </si>
  <si>
    <t xml:space="preserve">Пленка полиэтиленовая - Рукав шир, 250 и 1000 мм - рулон 100 м </t>
  </si>
  <si>
    <t>ГОСТ 10354-82</t>
  </si>
  <si>
    <t>Бумага оберточная и упаковочная       (1 рулон шир. 1020 мм)</t>
  </si>
  <si>
    <t>ГОСТ 8273-75</t>
  </si>
  <si>
    <t>Бумага этикеточная                           (1 рулон шир. 600 мм)</t>
  </si>
  <si>
    <t>ТУ</t>
  </si>
  <si>
    <t>Норм.-тех. документация (ГОСТ, ОСТ, ТУ)</t>
  </si>
  <si>
    <t>Цена за ед. измерения     с НДС (руб.)</t>
  </si>
  <si>
    <t>Стоимость материалов      с НДС (руб)</t>
  </si>
  <si>
    <t>Припои на основе олова, свинца и индия</t>
  </si>
  <si>
    <t>ГОСТ 21931-76</t>
  </si>
  <si>
    <t xml:space="preserve"> Круг Ø 60 мм ЛМц-58-2 </t>
  </si>
  <si>
    <t xml:space="preserve"> Круг Ø 75 мм Л63 </t>
  </si>
  <si>
    <t>ГОСТ 2590-2006,  ТУ 14-1-3238-2006</t>
  </si>
  <si>
    <t xml:space="preserve">ГОСТ 2590-2006,  ГОСТ 4543-71                      </t>
  </si>
  <si>
    <t>ГОСТ 2590-88,  ГОСТ 4543-71</t>
  </si>
  <si>
    <t xml:space="preserve"> Прокат сортовой конструкционный никельсодержащий</t>
  </si>
  <si>
    <t>ГОСТ 2590-88 гр.В, ТУ 14-1-1447-75</t>
  </si>
  <si>
    <t xml:space="preserve"> Прокат сортовой инструментальный</t>
  </si>
  <si>
    <t xml:space="preserve">Круг 12 ст.У12А </t>
  </si>
  <si>
    <t>ГОСТ 1435 гр.В, ГОСТ 2590-88 гр.В</t>
  </si>
  <si>
    <t>Круг 12 ст.30ХГСА / АТП /         В1-НД-IV-12 Отжиг</t>
  </si>
  <si>
    <t>Круг 22 ст.30ХГСА/  АТП /            В1-НД-ГР3-22 Отжиг</t>
  </si>
  <si>
    <t>Круг 22 ст.30ХГСА / АТП /            В1-НД-IV-22 Отжиг</t>
  </si>
  <si>
    <t>ГОСТ 2590-2006,   ТУ 14-1-950-86</t>
  </si>
  <si>
    <t>Круг 30 ст.30ХГСА / АТП /            В1-НД-IV-30 Отжиг</t>
  </si>
  <si>
    <t>Круг 34 ст.30ХГСА / АТП /          В1-НД-IV-34 Отжиг</t>
  </si>
  <si>
    <t>Круг 40 ст.30ХГСА / АТП /           В1-НД-IV-40 Отжиг</t>
  </si>
  <si>
    <t xml:space="preserve">Шестигранник 8 ст.30ХГСА-НГ / АТП / h11-НД-8 Нагартованная </t>
  </si>
  <si>
    <t xml:space="preserve">Шестигранник 10 ст.30ХГСА-НГ / АТП / h11-НД-10 Нагартованная </t>
  </si>
  <si>
    <t xml:space="preserve">Шестигранник 22 ст.30ХГСА-НГ/ АТП/ h11-НД-22 Нагартованная </t>
  </si>
  <si>
    <t xml:space="preserve">Шестигранник 30 ст.30ХГСА-НГ /АТП / h11-НД-30 Нагарт. Калибр. </t>
  </si>
  <si>
    <t>Круг 22 ст.40Х  / АТП / В1-НД-22</t>
  </si>
  <si>
    <t>Круг 22 ст.40Х /АТП / В1-НД-22</t>
  </si>
  <si>
    <t>Круг 30 ст.40Х /АТП / В1-НД-30</t>
  </si>
  <si>
    <t>Круг 36 ст.40Х / АТП / В-НД-ГР2-36 Отжиг</t>
  </si>
  <si>
    <t>Круг 48 ст.40Х / АТП / В1-НД-ГР2-48</t>
  </si>
  <si>
    <t>Круг 80 ст.40Х / АТП / В1-НД-80</t>
  </si>
  <si>
    <t>Круг 18 ст.30ХН2МФА / АТП / ТО</t>
  </si>
  <si>
    <t>Круг 85 ст.30ХН2МФА / АТП / В1-НД-ГР2-85</t>
  </si>
  <si>
    <t>Круг 40 ст.ВП25 (25ХСНВФА) / АТП / ТО-ГР2 2900-3100</t>
  </si>
  <si>
    <t>Скл. Самара</t>
  </si>
  <si>
    <t>ГОСТ 8560-78,       ТУ 14-1-3238-2006</t>
  </si>
  <si>
    <t>ГОСТ 8560-78,           ТУ 14-1-3238-2006</t>
  </si>
  <si>
    <t>ГОСТ 8560-78,            ТУ 14-1-3238-2006</t>
  </si>
  <si>
    <t>ГОСТ 7417-75,            ТУ 14-1-3238-2006</t>
  </si>
  <si>
    <t>ОСТ 92-1311-77,       ТУ 14-1-3238-81</t>
  </si>
  <si>
    <t xml:space="preserve">ОСТ 90073-85 </t>
  </si>
  <si>
    <t>Штамповка АК6Т1  ПР6-78-77</t>
  </si>
  <si>
    <t xml:space="preserve">ГОСТ 18475-82   </t>
  </si>
  <si>
    <t xml:space="preserve">ГОСТ 18482-79   </t>
  </si>
  <si>
    <t>Втулка (труба прессованная фасонная) АК4Т1  ТРФ-39 (Ромашка)</t>
  </si>
  <si>
    <t>ПРОКАТ АЛЮМИНИЕВЫЙ</t>
  </si>
  <si>
    <t>Труба алюминиевая Д1М    Ø 65*1,5</t>
  </si>
  <si>
    <t>ГОСТ 7871-75</t>
  </si>
  <si>
    <t>Профиль пр.102-12  Д16Т                          710043  (П6500-72) / 50х30х4х4400 мм</t>
  </si>
  <si>
    <t>ОСТ 1.90113-86</t>
  </si>
  <si>
    <t>Профиль пр.102-13  Д16Т                         710046  (П6500-76)  / 65х40х5х5200 мм</t>
  </si>
  <si>
    <t>ГОСТ 2060-2006</t>
  </si>
  <si>
    <t>Скл. г.Казань, Татарстан</t>
  </si>
  <si>
    <t>Скл. г.Самара</t>
  </si>
  <si>
    <t>Проволока  2,8  В СвАМГ5Н Бухта</t>
  </si>
  <si>
    <t>Проволока 3,15 В СвАМГ5Н Бухта</t>
  </si>
  <si>
    <t>ДКРНП ЛС59-1 кр.18 Тянутый, П</t>
  </si>
  <si>
    <t>Круг  У8А  Ø 50</t>
  </si>
  <si>
    <t>Круг  У10А  Ø 14</t>
  </si>
  <si>
    <t>Прокат сортовой</t>
  </si>
  <si>
    <t>Круг  ст.3  Ø 28</t>
  </si>
  <si>
    <t>Прокат сортовой конструкционный никельсодержащий</t>
  </si>
  <si>
    <t>12Х2Н4А-ВД  Ø 18</t>
  </si>
  <si>
    <t xml:space="preserve">ТУ 14-1-950-74  </t>
  </si>
  <si>
    <t>12Х2Н4А-СШ  Ø 16</t>
  </si>
  <si>
    <t xml:space="preserve">ТУ 14-1-658-73  </t>
  </si>
  <si>
    <t>12Х2Н4А-СШ  Ø 32</t>
  </si>
  <si>
    <t>Лента из прецизионных сплавов</t>
  </si>
  <si>
    <t>17ХНГТ-ВИ  0,55*400</t>
  </si>
  <si>
    <t xml:space="preserve">ТУ 14-1-1953-76 </t>
  </si>
  <si>
    <t>17ХНГТ (ЭИ814) 0,6*80</t>
  </si>
  <si>
    <t>65НП(I)  0,05*100</t>
  </si>
  <si>
    <t xml:space="preserve">ГОСТ 10160-75 </t>
  </si>
  <si>
    <t>Скл. г.Казань</t>
  </si>
  <si>
    <t>Щебень фр.40-70 гранит сорт 1</t>
  </si>
  <si>
    <t>ст.50 ≠ 6х40</t>
  </si>
  <si>
    <t>ст.50 ≠ 8х16</t>
  </si>
  <si>
    <t>ст.50 ≠ 16х25</t>
  </si>
  <si>
    <t>ст.50 ≠ 25х50</t>
  </si>
  <si>
    <t>30ХГСА ≠ 8х20</t>
  </si>
  <si>
    <t>30ХГСА ≠ 14х30</t>
  </si>
  <si>
    <t>35ХГСА ≠ 5х22</t>
  </si>
  <si>
    <t>ст. 35 шгр. 17</t>
  </si>
  <si>
    <t>ст.35 шгр. 10</t>
  </si>
  <si>
    <t>ст. 35 шгр. 7</t>
  </si>
  <si>
    <t>ст. 20 шгр.7</t>
  </si>
  <si>
    <t>ст. 35 шгр.8</t>
  </si>
  <si>
    <t>ММ проволока  0,2</t>
  </si>
  <si>
    <t>ММ проволока 0,5</t>
  </si>
  <si>
    <t>ММ проволока 0,8</t>
  </si>
  <si>
    <t>МТ проволока 1,0</t>
  </si>
  <si>
    <t>ММ проволока 1,2</t>
  </si>
  <si>
    <t>М1М Лента ≠ 2×300</t>
  </si>
  <si>
    <t>М1Т Круг 20</t>
  </si>
  <si>
    <t>Л63М трубка  5×0,5</t>
  </si>
  <si>
    <t>ПОС-40 пруток диам.8 мм                                               "Рязанский завод металлов и сплавов"</t>
  </si>
  <si>
    <t>Профили пресованные бульбообразные уголкового сечения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</si>
</sst>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0"/>
    <numFmt numFmtId="174" formatCode="0.0"/>
    <numFmt numFmtId="175" formatCode="#,##0.0000"/>
    <numFmt numFmtId="176" formatCode="#,##0.0"/>
    <numFmt numFmtId="177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30"/>
      <name val="Arial Black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20"/>
      <color indexed="8"/>
      <name val="Century Gothic"/>
      <family val="2"/>
    </font>
    <font>
      <i/>
      <sz val="20"/>
      <color indexed="30"/>
      <name val="Century Gothic"/>
      <family val="2"/>
    </font>
    <font>
      <u val="single"/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0"/>
    </font>
    <font>
      <b/>
      <sz val="20"/>
      <color indexed="53"/>
      <name val="Calibri"/>
      <family val="0"/>
    </font>
    <font>
      <b/>
      <sz val="20"/>
      <color indexed="13"/>
      <name val="Calibri"/>
      <family val="0"/>
    </font>
    <font>
      <b/>
      <sz val="20"/>
      <color indexed="9"/>
      <name val="Calibri"/>
      <family val="0"/>
    </font>
    <font>
      <b/>
      <sz val="20"/>
      <color indexed="44"/>
      <name val="Calibri"/>
      <family val="0"/>
    </font>
    <font>
      <b/>
      <sz val="20"/>
      <color indexed="62"/>
      <name val="Calibri"/>
      <family val="0"/>
    </font>
    <font>
      <b/>
      <sz val="20"/>
      <color indexed="17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70C0"/>
      <name val="Arial Black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20"/>
      <color theme="1"/>
      <name val="Century Gothic"/>
      <family val="2"/>
    </font>
    <font>
      <i/>
      <sz val="20"/>
      <color rgb="FF0070C0"/>
      <name val="Century Gothic"/>
      <family val="2"/>
    </font>
    <font>
      <u val="single"/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175" fontId="4" fillId="33" borderId="10" xfId="71" applyNumberFormat="1" applyFont="1" applyFill="1" applyBorder="1" applyAlignment="1">
      <alignment horizontal="center" vertical="center" wrapText="1"/>
      <protection/>
    </xf>
    <xf numFmtId="0" fontId="4" fillId="33" borderId="10" xfId="71" applyFont="1" applyFill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49" fontId="4" fillId="0" borderId="10" xfId="71" applyNumberFormat="1" applyFont="1" applyBorder="1" applyAlignment="1">
      <alignment horizontal="center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4" fontId="5" fillId="33" borderId="10" xfId="71" applyNumberFormat="1" applyFont="1" applyFill="1" applyBorder="1" applyAlignment="1">
      <alignment horizontal="center" vertical="center" wrapText="1"/>
      <protection/>
    </xf>
    <xf numFmtId="175" fontId="5" fillId="33" borderId="10" xfId="71" applyNumberFormat="1" applyFont="1" applyFill="1" applyBorder="1" applyAlignment="1">
      <alignment horizontal="center" vertical="center" wrapText="1"/>
      <protection/>
    </xf>
    <xf numFmtId="0" fontId="5" fillId="0" borderId="10" xfId="71" applyNumberFormat="1" applyFont="1" applyBorder="1" applyAlignment="1">
      <alignment horizontal="center" vertical="center" wrapText="1"/>
      <protection/>
    </xf>
    <xf numFmtId="4" fontId="5" fillId="33" borderId="10" xfId="71" applyNumberFormat="1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0" xfId="71" applyNumberFormat="1" applyFont="1" applyBorder="1" applyAlignment="1">
      <alignment horizontal="center" vertical="center"/>
      <protection/>
    </xf>
    <xf numFmtId="0" fontId="5" fillId="0" borderId="10" xfId="71" applyNumberFormat="1" applyFont="1" applyFill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4" fillId="0" borderId="10" xfId="71" applyNumberFormat="1" applyFont="1" applyFill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71" applyNumberFormat="1" applyFont="1" applyBorder="1" applyAlignment="1">
      <alignment horizontal="center" vertical="center"/>
      <protection/>
    </xf>
    <xf numFmtId="0" fontId="4" fillId="33" borderId="10" xfId="71" applyNumberFormat="1" applyFont="1" applyFill="1" applyBorder="1" applyAlignment="1">
      <alignment horizontal="left" vertical="center" wrapText="1"/>
      <protection/>
    </xf>
    <xf numFmtId="49" fontId="4" fillId="0" borderId="10" xfId="71" applyNumberFormat="1" applyFont="1" applyBorder="1" applyAlignment="1">
      <alignment horizontal="left" vertical="center" wrapText="1"/>
      <protection/>
    </xf>
    <xf numFmtId="49" fontId="5" fillId="0" borderId="10" xfId="71" applyNumberFormat="1" applyFont="1" applyBorder="1" applyAlignment="1">
      <alignment horizontal="left" vertical="center" wrapText="1"/>
      <protection/>
    </xf>
    <xf numFmtId="0" fontId="4" fillId="0" borderId="10" xfId="71" applyFont="1" applyBorder="1" applyAlignment="1">
      <alignment horizontal="left" vertical="center" wrapText="1"/>
      <protection/>
    </xf>
    <xf numFmtId="0" fontId="5" fillId="0" borderId="0" xfId="71" applyFont="1" applyAlignment="1">
      <alignment horizontal="left" vertical="center"/>
      <protection/>
    </xf>
    <xf numFmtId="0" fontId="5" fillId="0" borderId="10" xfId="7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0" fontId="7" fillId="0" borderId="0" xfId="71">
      <alignment/>
      <protection/>
    </xf>
    <xf numFmtId="4" fontId="4" fillId="34" borderId="10" xfId="71" applyNumberFormat="1" applyFont="1" applyFill="1" applyBorder="1" applyAlignment="1">
      <alignment horizontal="center" vertical="center" wrapText="1"/>
      <protection/>
    </xf>
    <xf numFmtId="0" fontId="5" fillId="34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/>
      <protection/>
    </xf>
    <xf numFmtId="4" fontId="10" fillId="0" borderId="10" xfId="71" applyNumberFormat="1" applyFont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174" fontId="5" fillId="0" borderId="10" xfId="71" applyNumberFormat="1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left" vertical="center" wrapText="1"/>
      <protection/>
    </xf>
    <xf numFmtId="177" fontId="9" fillId="0" borderId="10" xfId="72" applyNumberFormat="1" applyFont="1" applyFill="1" applyBorder="1" applyAlignment="1">
      <alignment horizontal="center" vertical="center" wrapText="1"/>
      <protection/>
    </xf>
    <xf numFmtId="4" fontId="9" fillId="0" borderId="10" xfId="72" applyNumberFormat="1" applyFont="1" applyFill="1" applyBorder="1" applyAlignment="1">
      <alignment horizontal="center" vertical="center" wrapText="1"/>
      <protection/>
    </xf>
    <xf numFmtId="1" fontId="9" fillId="0" borderId="10" xfId="72" applyNumberFormat="1" applyFont="1" applyFill="1" applyBorder="1" applyAlignment="1">
      <alignment horizontal="center" vertical="center" wrapText="1"/>
      <protection/>
    </xf>
    <xf numFmtId="0" fontId="7" fillId="0" borderId="0" xfId="71" applyAlignment="1">
      <alignment horizontal="center"/>
      <protection/>
    </xf>
    <xf numFmtId="0" fontId="5" fillId="0" borderId="10" xfId="71" applyFont="1" applyFill="1" applyBorder="1" applyAlignment="1">
      <alignment vertical="center" wrapText="1"/>
      <protection/>
    </xf>
    <xf numFmtId="4" fontId="5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0" xfId="71" applyFont="1" applyFill="1" applyBorder="1" applyAlignment="1">
      <alignment horizontal="center" vertical="center" wrapText="1"/>
      <protection/>
    </xf>
    <xf numFmtId="177" fontId="5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33" borderId="0" xfId="71" applyFont="1" applyFill="1" applyAlignment="1">
      <alignment horizontal="center" vertical="center"/>
      <protection/>
    </xf>
    <xf numFmtId="0" fontId="78" fillId="0" borderId="11" xfId="0" applyFont="1" applyBorder="1" applyAlignment="1">
      <alignment horizontal="center" vertical="center"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175" fontId="8" fillId="0" borderId="10" xfId="71" applyNumberFormat="1" applyFont="1" applyFill="1" applyBorder="1" applyAlignment="1">
      <alignment horizontal="center" vertical="center" wrapText="1"/>
      <protection/>
    </xf>
    <xf numFmtId="4" fontId="8" fillId="0" borderId="10" xfId="71" applyNumberFormat="1" applyFont="1" applyFill="1" applyBorder="1" applyAlignment="1">
      <alignment horizontal="center" vertical="center" wrapText="1"/>
      <protection/>
    </xf>
    <xf numFmtId="49" fontId="9" fillId="0" borderId="10" xfId="71" applyNumberFormat="1" applyFont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left" vertical="center" wrapText="1"/>
      <protection/>
    </xf>
    <xf numFmtId="0" fontId="9" fillId="0" borderId="10" xfId="71" applyFont="1" applyBorder="1" applyAlignment="1">
      <alignment horizontal="center" vertical="center" wrapText="1"/>
      <protection/>
    </xf>
    <xf numFmtId="174" fontId="9" fillId="0" borderId="10" xfId="71" applyNumberFormat="1" applyFont="1" applyBorder="1" applyAlignment="1">
      <alignment horizontal="center" vertical="center" wrapText="1"/>
      <protection/>
    </xf>
    <xf numFmtId="3" fontId="8" fillId="0" borderId="10" xfId="71" applyNumberFormat="1" applyFont="1" applyBorder="1" applyAlignment="1">
      <alignment horizontal="center" vertical="center" wrapText="1"/>
      <protection/>
    </xf>
    <xf numFmtId="4" fontId="9" fillId="33" borderId="10" xfId="71" applyNumberFormat="1" applyFont="1" applyFill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left" vertical="center" wrapText="1"/>
      <protection/>
    </xf>
    <xf numFmtId="3" fontId="9" fillId="0" borderId="10" xfId="71" applyNumberFormat="1" applyFont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left"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3" fontId="8" fillId="0" borderId="10" xfId="71" applyNumberFormat="1" applyFont="1" applyFill="1" applyBorder="1" applyAlignment="1">
      <alignment horizontal="center" vertical="center" wrapText="1"/>
      <protection/>
    </xf>
    <xf numFmtId="4" fontId="9" fillId="0" borderId="10" xfId="71" applyNumberFormat="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left" vertical="center" wrapText="1"/>
      <protection/>
    </xf>
    <xf numFmtId="3" fontId="9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6" fillId="0" borderId="10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" fillId="33" borderId="10" xfId="7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>
      <alignment horizontal="left" vertical="center" wrapText="1"/>
      <protection/>
    </xf>
    <xf numFmtId="0" fontId="12" fillId="0" borderId="10" xfId="71" applyFont="1" applyFill="1" applyBorder="1" applyAlignment="1">
      <alignment horizontal="center" vertical="center" wrapText="1"/>
      <protection/>
    </xf>
    <xf numFmtId="177" fontId="12" fillId="0" borderId="10" xfId="71" applyNumberFormat="1" applyFont="1" applyFill="1" applyBorder="1" applyAlignment="1">
      <alignment horizontal="center" vertical="center" wrapText="1"/>
      <protection/>
    </xf>
    <xf numFmtId="4" fontId="4" fillId="0" borderId="12" xfId="71" applyNumberFormat="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left" vertical="center" wrapText="1"/>
      <protection/>
    </xf>
    <xf numFmtId="4" fontId="5" fillId="0" borderId="12" xfId="71" applyNumberFormat="1" applyFont="1" applyFill="1" applyBorder="1" applyAlignment="1">
      <alignment horizontal="center" vertical="center" wrapText="1"/>
      <protection/>
    </xf>
    <xf numFmtId="0" fontId="5" fillId="35" borderId="10" xfId="71" applyFont="1" applyFill="1" applyBorder="1" applyAlignment="1">
      <alignment horizontal="left" vertical="center" wrapText="1"/>
      <protection/>
    </xf>
    <xf numFmtId="0" fontId="5" fillId="35" borderId="10" xfId="71" applyFont="1" applyFill="1" applyBorder="1" applyAlignment="1">
      <alignment horizontal="center" vertical="center" wrapText="1"/>
      <protection/>
    </xf>
    <xf numFmtId="177" fontId="5" fillId="35" borderId="10" xfId="71" applyNumberFormat="1" applyFont="1" applyFill="1" applyBorder="1" applyAlignment="1">
      <alignment horizontal="center" vertical="center" wrapText="1"/>
      <protection/>
    </xf>
    <xf numFmtId="4" fontId="5" fillId="35" borderId="10" xfId="71" applyNumberFormat="1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5" fillId="0" borderId="10" xfId="71" applyNumberFormat="1" applyFont="1" applyBorder="1" applyAlignment="1">
      <alignment horizontal="left" vertical="center" wrapText="1" indent="1"/>
      <protection/>
    </xf>
    <xf numFmtId="0" fontId="5" fillId="37" borderId="13" xfId="71" applyNumberFormat="1" applyFont="1" applyFill="1" applyBorder="1" applyAlignment="1">
      <alignment horizontal="left" vertical="center" wrapText="1" indent="1"/>
      <protection/>
    </xf>
    <xf numFmtId="0" fontId="5" fillId="0" borderId="14" xfId="71" applyNumberFormat="1" applyFont="1" applyBorder="1" applyAlignment="1">
      <alignment horizontal="left" vertical="center" wrapText="1" indent="1"/>
      <protection/>
    </xf>
    <xf numFmtId="3" fontId="5" fillId="0" borderId="14" xfId="71" applyNumberFormat="1" applyFont="1" applyBorder="1" applyAlignment="1">
      <alignment horizontal="left" vertical="center" wrapText="1" indent="1"/>
      <protection/>
    </xf>
    <xf numFmtId="0" fontId="5" fillId="0" borderId="15" xfId="71" applyNumberFormat="1" applyFont="1" applyBorder="1" applyAlignment="1">
      <alignment horizontal="left" vertical="center" wrapText="1" indent="1"/>
      <protection/>
    </xf>
    <xf numFmtId="0" fontId="5" fillId="37" borderId="16" xfId="71" applyNumberFormat="1" applyFont="1" applyFill="1" applyBorder="1" applyAlignment="1">
      <alignment horizontal="left" vertical="center" wrapText="1" indent="1"/>
      <protection/>
    </xf>
    <xf numFmtId="0" fontId="5" fillId="0" borderId="17" xfId="71" applyNumberFormat="1" applyFont="1" applyBorder="1" applyAlignment="1">
      <alignment horizontal="left" vertical="center" wrapText="1" indent="1"/>
      <protection/>
    </xf>
    <xf numFmtId="0" fontId="5" fillId="37" borderId="10" xfId="71" applyNumberFormat="1" applyFont="1" applyFill="1" applyBorder="1" applyAlignment="1">
      <alignment horizontal="left" vertical="center" wrapText="1" indent="1"/>
      <protection/>
    </xf>
    <xf numFmtId="4" fontId="5" fillId="33" borderId="15" xfId="71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7" fontId="15" fillId="34" borderId="10" xfId="44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2" fontId="81" fillId="0" borderId="10" xfId="0" applyNumberFormat="1" applyFont="1" applyBorder="1" applyAlignment="1">
      <alignment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2" fontId="81" fillId="38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173" fontId="15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174" fontId="10" fillId="0" borderId="0" xfId="0" applyNumberFormat="1" applyFont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Border="1" applyAlignment="1">
      <alignment horizontal="center" vertical="center"/>
    </xf>
    <xf numFmtId="4" fontId="16" fillId="0" borderId="0" xfId="63" applyNumberFormat="1" applyFont="1" applyFill="1" applyBorder="1" applyAlignment="1">
      <alignment horizontal="center" vertical="center" wrapText="1"/>
      <protection/>
    </xf>
    <xf numFmtId="0" fontId="82" fillId="33" borderId="0" xfId="0" applyFont="1" applyFill="1" applyAlignment="1">
      <alignment/>
    </xf>
    <xf numFmtId="4" fontId="14" fillId="33" borderId="0" xfId="6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4" fontId="84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8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84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173" fontId="82" fillId="0" borderId="0" xfId="0" applyNumberFormat="1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15" xfId="71" applyNumberFormat="1" applyFont="1" applyFill="1" applyBorder="1" applyAlignment="1">
      <alignment horizontal="center" vertical="center"/>
      <protection/>
    </xf>
    <xf numFmtId="3" fontId="10" fillId="0" borderId="10" xfId="7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" fillId="10" borderId="12" xfId="71" applyFont="1" applyFill="1" applyBorder="1" applyAlignment="1">
      <alignment horizontal="center" vertical="center" wrapText="1"/>
      <protection/>
    </xf>
    <xf numFmtId="0" fontId="8" fillId="10" borderId="18" xfId="71" applyFont="1" applyFill="1" applyBorder="1" applyAlignment="1">
      <alignment horizontal="center" vertical="center" wrapText="1"/>
      <protection/>
    </xf>
    <xf numFmtId="0" fontId="8" fillId="10" borderId="19" xfId="71" applyFont="1" applyFill="1" applyBorder="1" applyAlignment="1">
      <alignment horizontal="center" vertical="center" wrapText="1"/>
      <protection/>
    </xf>
    <xf numFmtId="0" fontId="88" fillId="0" borderId="20" xfId="43" applyFont="1" applyBorder="1" applyAlignment="1" applyProtection="1">
      <alignment horizontal="center" vertical="center"/>
      <protection/>
    </xf>
    <xf numFmtId="0" fontId="88" fillId="0" borderId="0" xfId="43" applyFont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8" fillId="0" borderId="0" xfId="43" applyFont="1" applyAlignment="1" applyProtection="1">
      <alignment horizontal="center" vertical="center"/>
      <protection/>
    </xf>
    <xf numFmtId="0" fontId="6" fillId="39" borderId="0" xfId="71" applyFont="1" applyFill="1" applyAlignment="1">
      <alignment horizontal="center" vertical="center"/>
      <protection/>
    </xf>
    <xf numFmtId="0" fontId="6" fillId="2" borderId="0" xfId="71" applyFont="1" applyFill="1" applyAlignment="1">
      <alignment horizontal="center" vertical="center"/>
      <protection/>
    </xf>
    <xf numFmtId="0" fontId="5" fillId="34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left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88" fillId="33" borderId="0" xfId="43" applyFont="1" applyFill="1" applyAlignment="1" applyProtection="1">
      <alignment horizontal="center" vertical="center"/>
      <protection/>
    </xf>
    <xf numFmtId="0" fontId="11" fillId="40" borderId="12" xfId="71" applyFont="1" applyFill="1" applyBorder="1" applyAlignment="1">
      <alignment horizontal="center" vertical="top" wrapText="1"/>
      <protection/>
    </xf>
    <xf numFmtId="0" fontId="11" fillId="40" borderId="18" xfId="71" applyFont="1" applyFill="1" applyBorder="1" applyAlignment="1">
      <alignment horizontal="center" vertical="top" wrapText="1"/>
      <protection/>
    </xf>
    <xf numFmtId="0" fontId="11" fillId="40" borderId="19" xfId="71" applyFont="1" applyFill="1" applyBorder="1" applyAlignment="1">
      <alignment horizontal="center" vertical="top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9" xfId="71" applyFont="1" applyFill="1" applyBorder="1" applyAlignment="1">
      <alignment horizontal="center" vertical="center" wrapText="1"/>
      <protection/>
    </xf>
    <xf numFmtId="0" fontId="8" fillId="40" borderId="12" xfId="71" applyFont="1" applyFill="1" applyBorder="1" applyAlignment="1">
      <alignment horizontal="center" vertical="center" wrapText="1"/>
      <protection/>
    </xf>
    <xf numFmtId="0" fontId="9" fillId="40" borderId="18" xfId="71" applyFont="1" applyFill="1" applyBorder="1" applyAlignment="1">
      <alignment horizontal="center" vertical="center" wrapText="1"/>
      <protection/>
    </xf>
    <xf numFmtId="0" fontId="9" fillId="40" borderId="19" xfId="7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wrapText="1"/>
    </xf>
    <xf numFmtId="0" fontId="89" fillId="41" borderId="12" xfId="0" applyFont="1" applyFill="1" applyBorder="1" applyAlignment="1">
      <alignment horizontal="center" vertical="center"/>
    </xf>
    <xf numFmtId="0" fontId="89" fillId="41" borderId="18" xfId="0" applyFont="1" applyFill="1" applyBorder="1" applyAlignment="1">
      <alignment horizontal="center" vertical="center"/>
    </xf>
    <xf numFmtId="0" fontId="89" fillId="41" borderId="19" xfId="0" applyFont="1" applyFill="1" applyBorder="1" applyAlignment="1">
      <alignment horizontal="center" vertical="center"/>
    </xf>
    <xf numFmtId="0" fontId="11" fillId="40" borderId="12" xfId="71" applyFont="1" applyFill="1" applyBorder="1" applyAlignment="1">
      <alignment horizontal="center" vertical="center" wrapText="1"/>
      <protection/>
    </xf>
    <xf numFmtId="0" fontId="11" fillId="40" borderId="18" xfId="71" applyFont="1" applyFill="1" applyBorder="1" applyAlignment="1">
      <alignment horizontal="center" vertical="center" wrapText="1"/>
      <protection/>
    </xf>
    <xf numFmtId="0" fontId="11" fillId="40" borderId="19" xfId="71" applyFont="1" applyFill="1" applyBorder="1" applyAlignment="1">
      <alignment horizontal="center" vertical="center" wrapText="1"/>
      <protection/>
    </xf>
    <xf numFmtId="0" fontId="8" fillId="4" borderId="12" xfId="71" applyFont="1" applyFill="1" applyBorder="1" applyAlignment="1">
      <alignment horizontal="center" vertical="center" wrapText="1"/>
      <protection/>
    </xf>
    <xf numFmtId="0" fontId="8" fillId="4" borderId="18" xfId="71" applyFont="1" applyFill="1" applyBorder="1" applyAlignment="1">
      <alignment horizontal="center" vertical="center" wrapText="1"/>
      <protection/>
    </xf>
    <xf numFmtId="0" fontId="8" fillId="4" borderId="19" xfId="71" applyFont="1" applyFill="1" applyBorder="1" applyAlignment="1">
      <alignment horizontal="center" vertical="center" wrapText="1"/>
      <protection/>
    </xf>
    <xf numFmtId="173" fontId="5" fillId="33" borderId="10" xfId="71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2" xfId="60"/>
    <cellStyle name="Обычный 2 2" xfId="61"/>
    <cellStyle name="Обычный 2 3" xfId="62"/>
    <cellStyle name="Обычный 2 4" xfId="63"/>
    <cellStyle name="Обычный 2 5" xfId="64"/>
    <cellStyle name="Обычный 3" xfId="65"/>
    <cellStyle name="Обычный 3 2" xfId="66"/>
    <cellStyle name="Обычный 3 3" xfId="67"/>
    <cellStyle name="Обычный 3 4" xfId="68"/>
    <cellStyle name="Обычный 3 5" xfId="69"/>
    <cellStyle name="Обычный 3 6" xfId="70"/>
    <cellStyle name="Обычный 4" xfId="71"/>
    <cellStyle name="Обычный 4 2" xfId="72"/>
    <cellStyle name="Обычный 4 3" xfId="73"/>
    <cellStyle name="Обычный 4 4" xfId="74"/>
    <cellStyle name="Обычный 4 5" xfId="75"/>
    <cellStyle name="Обычный 5" xfId="76"/>
    <cellStyle name="Обычный 5 2" xfId="77"/>
    <cellStyle name="Обычный 5 3" xfId="78"/>
    <cellStyle name="Обычный 5 4" xfId="79"/>
    <cellStyle name="Обычный 6" xfId="80"/>
    <cellStyle name="Обычный 6 2" xfId="81"/>
    <cellStyle name="Обычный 6 3" xfId="82"/>
    <cellStyle name="Обычный 7" xfId="83"/>
    <cellStyle name="Обычный 7 2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72;&#1083;&#1100;&#1085;&#1086;&#1081;!A1" /><Relationship Id="rId2" Type="http://schemas.openxmlformats.org/officeDocument/2006/relationships/hyperlink" Target="#'&#1062;&#1074;&#1077;&#1090;&#1085;&#1086;&#1081; '!A1" /><Relationship Id="rId3" Type="http://schemas.openxmlformats.org/officeDocument/2006/relationships/hyperlink" Target="#&#1058;&#1077;&#1082;&#1089;&#1090;&#1080;&#1083;&#1100;!A1" /><Relationship Id="rId4" Type="http://schemas.openxmlformats.org/officeDocument/2006/relationships/hyperlink" Target="#&#1050;&#1088;&#1072;&#1089;&#1082;&#1080;!A1" /><Relationship Id="rId5" Type="http://schemas.openxmlformats.org/officeDocument/2006/relationships/hyperlink" Target="#&#1055;&#1088;&#1086;&#1074;&#1086;&#1076;!A1" /><Relationship Id="rId6" Type="http://schemas.openxmlformats.org/officeDocument/2006/relationships/hyperlink" Target="#&#1041;&#1091;&#1084;&#1072;&#1075;&#1072;!A1" /><Relationship Id="rId7" Type="http://schemas.openxmlformats.org/officeDocument/2006/relationships/hyperlink" Target="#'&#1058;&#1088;&#1091;&#1073;&#1072; &#1069;&#1057; &#1055;&#1064;'!A1" /><Relationship Id="rId8" Type="http://schemas.openxmlformats.org/officeDocument/2006/relationships/hyperlink" Target="#'&#1047;&#1072;&#1076;&#1074;. 500'!A1" /><Relationship Id="rId9" Type="http://schemas.openxmlformats.org/officeDocument/2006/relationships/hyperlink" Target="#&#1053;&#1061;!A1" /><Relationship Id="rId10" Type="http://schemas.openxmlformats.org/officeDocument/2006/relationships/hyperlink" Target="#'&#1055;&#1057;-1'!A1" /><Relationship Id="rId11" Type="http://schemas.openxmlformats.org/officeDocument/2006/relationships/hyperlink" Target="#&#1058;&#1074;.&#1057;&#1087;&#1083;!A1" /><Relationship Id="rId12" Type="http://schemas.openxmlformats.org/officeDocument/2006/relationships/hyperlink" Target="#&#1057;&#1090;&#1088;.&#1052;&#1072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9525</xdr:rowOff>
    </xdr:from>
    <xdr:ext cx="1504950" cy="742950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1219200" y="1476375"/>
          <a:ext cx="1504950" cy="742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5959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СтальнойПрокат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4</xdr:col>
      <xdr:colOff>600075</xdr:colOff>
      <xdr:row>3</xdr:row>
      <xdr:rowOff>180975</xdr:rowOff>
    </xdr:from>
    <xdr:ext cx="1323975" cy="7334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3038475" y="1457325"/>
          <a:ext cx="1323975" cy="7334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Цветной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прокат</a:t>
          </a:r>
        </a:p>
      </xdr:txBody>
    </xdr:sp>
    <xdr:clientData/>
  </xdr:oneCellAnchor>
  <xdr:oneCellAnchor>
    <xdr:from>
      <xdr:col>7</xdr:col>
      <xdr:colOff>581025</xdr:colOff>
      <xdr:row>7</xdr:row>
      <xdr:rowOff>66675</xdr:rowOff>
    </xdr:from>
    <xdr:ext cx="1419225" cy="419100"/>
    <xdr:sp>
      <xdr:nvSpPr>
        <xdr:cNvPr id="3" name="Прямоугольник 4">
          <a:hlinkClick r:id="rId3"/>
        </xdr:cNvPr>
        <xdr:cNvSpPr>
          <a:spLocks/>
        </xdr:cNvSpPr>
      </xdr:nvSpPr>
      <xdr:spPr>
        <a:xfrm>
          <a:off x="4848225" y="2105025"/>
          <a:ext cx="1419225" cy="41910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ТЕКСТИЛЬ</a:t>
          </a:r>
        </a:p>
      </xdr:txBody>
    </xdr:sp>
    <xdr:clientData/>
  </xdr:oneCellAnchor>
  <xdr:oneCellAnchor>
    <xdr:from>
      <xdr:col>2</xdr:col>
      <xdr:colOff>123825</xdr:colOff>
      <xdr:row>9</xdr:row>
      <xdr:rowOff>9525</xdr:rowOff>
    </xdr:from>
    <xdr:ext cx="1323975" cy="742950"/>
    <xdr:sp>
      <xdr:nvSpPr>
        <xdr:cNvPr id="4" name="Прямоугольник 5">
          <a:hlinkClick r:id="rId4"/>
        </xdr:cNvPr>
        <xdr:cNvSpPr>
          <a:spLocks/>
        </xdr:cNvSpPr>
      </xdr:nvSpPr>
      <xdr:spPr>
        <a:xfrm>
          <a:off x="1343025" y="2428875"/>
          <a:ext cx="1323975" cy="742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краски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эмали</a:t>
          </a:r>
        </a:p>
      </xdr:txBody>
    </xdr:sp>
    <xdr:clientData/>
  </xdr:oneCellAnchor>
  <xdr:oneCellAnchor>
    <xdr:from>
      <xdr:col>5</xdr:col>
      <xdr:colOff>85725</xdr:colOff>
      <xdr:row>9</xdr:row>
      <xdr:rowOff>9525</xdr:rowOff>
    </xdr:from>
    <xdr:ext cx="1190625" cy="723900"/>
    <xdr:sp>
      <xdr:nvSpPr>
        <xdr:cNvPr id="5" name="Прямоугольник 6">
          <a:hlinkClick r:id="rId5"/>
        </xdr:cNvPr>
        <xdr:cNvSpPr>
          <a:spLocks/>
        </xdr:cNvSpPr>
      </xdr:nvSpPr>
      <xdr:spPr>
        <a:xfrm>
          <a:off x="3133725" y="2428875"/>
          <a:ext cx="1190625" cy="72390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Кабель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Провод</a:t>
          </a:r>
        </a:p>
      </xdr:txBody>
    </xdr:sp>
    <xdr:clientData/>
  </xdr:oneCellAnchor>
  <xdr:oneCellAnchor>
    <xdr:from>
      <xdr:col>2</xdr:col>
      <xdr:colOff>485775</xdr:colOff>
      <xdr:row>14</xdr:row>
      <xdr:rowOff>19050</xdr:rowOff>
    </xdr:from>
    <xdr:ext cx="2228850" cy="723900"/>
    <xdr:sp>
      <xdr:nvSpPr>
        <xdr:cNvPr id="6" name="Прямоугольник 7">
          <a:hlinkClick r:id="rId6"/>
        </xdr:cNvPr>
        <xdr:cNvSpPr>
          <a:spLocks/>
        </xdr:cNvSpPr>
      </xdr:nvSpPr>
      <xdr:spPr>
        <a:xfrm>
          <a:off x="1704975" y="3390900"/>
          <a:ext cx="2228850" cy="72390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бумага </a:t>
          </a:r>
          <a:r>
            <a:rPr lang="en-US" cap="none" sz="20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картон полиэтилен</a:t>
          </a:r>
        </a:p>
      </xdr:txBody>
    </xdr:sp>
    <xdr:clientData/>
  </xdr:oneCellAnchor>
  <xdr:oneCellAnchor>
    <xdr:from>
      <xdr:col>11</xdr:col>
      <xdr:colOff>9525</xdr:colOff>
      <xdr:row>4</xdr:row>
      <xdr:rowOff>9525</xdr:rowOff>
    </xdr:from>
    <xdr:ext cx="2257425" cy="1066800"/>
    <xdr:sp>
      <xdr:nvSpPr>
        <xdr:cNvPr id="7" name="Прямоугольник 8">
          <a:hlinkClick r:id="rId7"/>
        </xdr:cNvPr>
        <xdr:cNvSpPr>
          <a:spLocks/>
        </xdr:cNvSpPr>
      </xdr:nvSpPr>
      <xdr:spPr>
        <a:xfrm>
          <a:off x="6715125" y="1476375"/>
          <a:ext cx="2257425" cy="10668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Труба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Электросварная прямошовная </a:t>
          </a:r>
        </a:p>
      </xdr:txBody>
    </xdr:sp>
    <xdr:clientData/>
  </xdr:oneCellAnchor>
  <xdr:oneCellAnchor>
    <xdr:from>
      <xdr:col>11</xdr:col>
      <xdr:colOff>361950</xdr:colOff>
      <xdr:row>10</xdr:row>
      <xdr:rowOff>95250</xdr:rowOff>
    </xdr:from>
    <xdr:ext cx="1571625" cy="419100"/>
    <xdr:sp>
      <xdr:nvSpPr>
        <xdr:cNvPr id="8" name="Прямоугольник 9">
          <a:hlinkClick r:id="rId8"/>
        </xdr:cNvPr>
        <xdr:cNvSpPr>
          <a:spLocks/>
        </xdr:cNvSpPr>
      </xdr:nvSpPr>
      <xdr:spPr>
        <a:xfrm>
          <a:off x="7067550" y="2705100"/>
          <a:ext cx="1571625" cy="4191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Задвижки</a:t>
          </a:r>
        </a:p>
      </xdr:txBody>
    </xdr:sp>
    <xdr:clientData/>
  </xdr:oneCellAnchor>
  <xdr:oneCellAnchor>
    <xdr:from>
      <xdr:col>9</xdr:col>
      <xdr:colOff>247650</xdr:colOff>
      <xdr:row>16</xdr:row>
      <xdr:rowOff>171450</xdr:rowOff>
    </xdr:from>
    <xdr:ext cx="1866900" cy="419100"/>
    <xdr:sp>
      <xdr:nvSpPr>
        <xdr:cNvPr id="9" name="Прямоугольник 11">
          <a:hlinkClick r:id="rId9"/>
        </xdr:cNvPr>
        <xdr:cNvSpPr>
          <a:spLocks/>
        </xdr:cNvSpPr>
      </xdr:nvSpPr>
      <xdr:spPr>
        <a:xfrm>
          <a:off x="5734050" y="3924300"/>
          <a:ext cx="1866900" cy="4191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Нефтехимия</a:t>
          </a:r>
        </a:p>
      </xdr:txBody>
    </xdr:sp>
    <xdr:clientData/>
  </xdr:oneCellAnchor>
  <xdr:oneCellAnchor>
    <xdr:from>
      <xdr:col>7</xdr:col>
      <xdr:colOff>523875</xdr:colOff>
      <xdr:row>10</xdr:row>
      <xdr:rowOff>104775</xdr:rowOff>
    </xdr:from>
    <xdr:ext cx="1438275" cy="361950"/>
    <xdr:sp>
      <xdr:nvSpPr>
        <xdr:cNvPr id="10" name="Прямоугольник 12">
          <a:hlinkClick r:id="rId10"/>
        </xdr:cNvPr>
        <xdr:cNvSpPr>
          <a:spLocks/>
        </xdr:cNvSpPr>
      </xdr:nvSpPr>
      <xdr:spPr>
        <a:xfrm>
          <a:off x="4791075" y="2714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ПЕНОПЛАСТ</a:t>
          </a:r>
        </a:p>
      </xdr:txBody>
    </xdr:sp>
    <xdr:clientData/>
  </xdr:oneCellAnchor>
  <xdr:oneCellAnchor>
    <xdr:from>
      <xdr:col>7</xdr:col>
      <xdr:colOff>323850</xdr:colOff>
      <xdr:row>4</xdr:row>
      <xdr:rowOff>9525</xdr:rowOff>
    </xdr:from>
    <xdr:ext cx="1971675" cy="419100"/>
    <xdr:sp>
      <xdr:nvSpPr>
        <xdr:cNvPr id="11" name="Прямоугольник 14">
          <a:hlinkClick r:id="rId11"/>
        </xdr:cNvPr>
        <xdr:cNvSpPr>
          <a:spLocks/>
        </xdr:cNvSpPr>
      </xdr:nvSpPr>
      <xdr:spPr>
        <a:xfrm>
          <a:off x="4591050" y="1476375"/>
          <a:ext cx="1971675" cy="419100"/>
        </a:xfrm>
        <a:prstGeom prst="rect">
          <a:avLst/>
        </a:prstGeom>
        <a:solidFill>
          <a:srgbClr val="7F7F7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тВЕРДОСПЛАВ</a:t>
          </a:r>
        </a:p>
      </xdr:txBody>
    </xdr:sp>
    <xdr:clientData/>
  </xdr:oneCellAnchor>
  <xdr:oneCellAnchor>
    <xdr:from>
      <xdr:col>7</xdr:col>
      <xdr:colOff>514350</xdr:colOff>
      <xdr:row>13</xdr:row>
      <xdr:rowOff>152400</xdr:rowOff>
    </xdr:from>
    <xdr:ext cx="3695700" cy="419100"/>
    <xdr:sp>
      <xdr:nvSpPr>
        <xdr:cNvPr id="12" name="Прямоугольник 16">
          <a:hlinkClick r:id="rId12"/>
        </xdr:cNvPr>
        <xdr:cNvSpPr>
          <a:spLocks/>
        </xdr:cNvSpPr>
      </xdr:nvSpPr>
      <xdr:spPr>
        <a:xfrm>
          <a:off x="4781550" y="3333750"/>
          <a:ext cx="3695700" cy="4191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СТРОИТЕЛЬНЫЕ МАТЕРИАЛЫ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allrezerv@metallrezerv.ru" TargetMode="External" /><Relationship Id="rId2" Type="http://schemas.openxmlformats.org/officeDocument/2006/relationships/hyperlink" Target="mailto:sts@metallrezer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sheetData>
    <row r="1" ht="28.5" customHeight="1"/>
    <row r="2" spans="3:15" ht="36"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3:15" s="3" customFormat="1" ht="36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2:16" ht="15">
      <c r="B5" s="164"/>
      <c r="C5" s="164"/>
      <c r="D5" s="164"/>
      <c r="F5" s="164"/>
      <c r="G5" s="164"/>
      <c r="H5" s="164"/>
      <c r="J5" s="164"/>
      <c r="K5" s="164"/>
      <c r="L5" s="164"/>
      <c r="N5" s="164"/>
      <c r="O5" s="164"/>
      <c r="P5" s="164"/>
    </row>
    <row r="6" spans="2:16" ht="15">
      <c r="B6" s="164"/>
      <c r="C6" s="164"/>
      <c r="D6" s="164"/>
      <c r="F6" s="164"/>
      <c r="G6" s="164"/>
      <c r="H6" s="164"/>
      <c r="J6" s="164"/>
      <c r="K6" s="164"/>
      <c r="L6" s="164"/>
      <c r="N6" s="164"/>
      <c r="O6" s="164"/>
      <c r="P6" s="164"/>
    </row>
    <row r="8" spans="4:14" ht="15">
      <c r="D8" s="164"/>
      <c r="E8" s="164"/>
      <c r="F8" s="164"/>
      <c r="H8" s="164"/>
      <c r="I8" s="164"/>
      <c r="J8" s="164"/>
      <c r="L8" s="164"/>
      <c r="M8" s="164"/>
      <c r="N8" s="164"/>
    </row>
    <row r="9" spans="4:14" ht="15">
      <c r="D9" s="164"/>
      <c r="E9" s="164"/>
      <c r="F9" s="164"/>
      <c r="H9" s="164"/>
      <c r="I9" s="164"/>
      <c r="J9" s="164"/>
      <c r="L9" s="164"/>
      <c r="M9" s="164"/>
      <c r="N9" s="164"/>
    </row>
    <row r="11" spans="6:12" ht="15">
      <c r="F11" s="164"/>
      <c r="G11" s="164"/>
      <c r="H11" s="164"/>
      <c r="J11" s="164"/>
      <c r="K11" s="164"/>
      <c r="L11" s="164"/>
    </row>
    <row r="12" spans="6:12" ht="15">
      <c r="F12" s="164"/>
      <c r="G12" s="164"/>
      <c r="H12" s="164"/>
      <c r="J12" s="164"/>
      <c r="K12" s="164"/>
      <c r="L12" s="164"/>
    </row>
    <row r="14" spans="8:10" ht="15">
      <c r="H14" s="164"/>
      <c r="I14" s="164"/>
      <c r="J14" s="164"/>
    </row>
    <row r="15" spans="8:10" ht="15">
      <c r="H15" s="164"/>
      <c r="I15" s="164"/>
      <c r="J15" s="164"/>
    </row>
    <row r="20" s="3" customFormat="1" ht="15"/>
    <row r="21" s="3" customFormat="1" ht="14.25"/>
    <row r="22" s="3" customFormat="1" ht="14.25"/>
    <row r="23" s="3" customFormat="1" ht="14.25"/>
    <row r="24" s="3" customFormat="1" ht="14.25"/>
    <row r="25" spans="3:15" ht="24">
      <c r="C25" s="166" t="s">
        <v>419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</row>
    <row r="26" spans="3:15" ht="25.5" customHeight="1">
      <c r="C26" s="166" t="s">
        <v>420</v>
      </c>
      <c r="D26" s="166"/>
      <c r="E26" s="166"/>
      <c r="F26" s="166"/>
      <c r="G26" s="166"/>
      <c r="H26" s="166"/>
      <c r="I26" s="166"/>
      <c r="J26" s="167" t="s">
        <v>421</v>
      </c>
      <c r="K26" s="167"/>
      <c r="L26" s="167"/>
      <c r="M26" s="167"/>
      <c r="N26" s="167"/>
      <c r="O26" s="167"/>
    </row>
    <row r="27" spans="3:14" ht="26.25" customHeight="1">
      <c r="C27" s="166" t="s">
        <v>422</v>
      </c>
      <c r="D27" s="166"/>
      <c r="E27" s="166"/>
      <c r="F27" s="166"/>
      <c r="G27" s="166"/>
      <c r="H27" s="166"/>
      <c r="I27" s="166"/>
      <c r="J27" s="167" t="s">
        <v>423</v>
      </c>
      <c r="K27" s="167"/>
      <c r="L27" s="167"/>
      <c r="M27" s="167"/>
      <c r="N27" s="167"/>
    </row>
    <row r="28" spans="12:16" ht="24">
      <c r="L28" s="166"/>
      <c r="M28" s="166"/>
      <c r="N28" s="166"/>
      <c r="O28" s="166"/>
      <c r="P28" s="166"/>
    </row>
  </sheetData>
  <sheetProtection password="D717" sheet="1" objects="1" scenarios="1" selectLockedCells="1" selectUnlockedCells="1"/>
  <mergeCells count="17">
    <mergeCell ref="C27:I27"/>
    <mergeCell ref="J27:N27"/>
    <mergeCell ref="L28:P28"/>
    <mergeCell ref="J26:O26"/>
    <mergeCell ref="H14:J15"/>
    <mergeCell ref="C25:O25"/>
    <mergeCell ref="C26:I26"/>
    <mergeCell ref="D8:F9"/>
    <mergeCell ref="H8:J9"/>
    <mergeCell ref="L8:N9"/>
    <mergeCell ref="F11:H12"/>
    <mergeCell ref="J11:L12"/>
    <mergeCell ref="C2:O2"/>
    <mergeCell ref="B5:D6"/>
    <mergeCell ref="F5:H6"/>
    <mergeCell ref="J5:L6"/>
    <mergeCell ref="N5:P6"/>
  </mergeCells>
  <hyperlinks>
    <hyperlink ref="J26" r:id="rId1" display="metallrezerv@metallrezerv.ru"/>
    <hyperlink ref="J27" r:id="rId2" display="sts@metallrezer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2" max="2" width="5.00390625" style="0" customWidth="1"/>
    <col min="3" max="3" width="44.421875" style="0" customWidth="1"/>
    <col min="4" max="4" width="16.7109375" style="0" customWidth="1"/>
    <col min="5" max="5" width="6.140625" style="0" customWidth="1"/>
    <col min="6" max="6" width="10.28125" style="0" customWidth="1"/>
    <col min="7" max="7" width="10.7109375" style="0" customWidth="1"/>
    <col min="8" max="8" width="14.00390625" style="0" customWidth="1"/>
  </cols>
  <sheetData>
    <row r="1" spans="1:2" ht="30" customHeight="1">
      <c r="A1" s="175" t="s">
        <v>418</v>
      </c>
      <c r="B1" s="175"/>
    </row>
    <row r="2" spans="2:8" ht="26.25" customHeight="1">
      <c r="B2" s="187" t="s">
        <v>425</v>
      </c>
      <c r="C2" s="188"/>
      <c r="D2" s="188"/>
      <c r="E2" s="188"/>
      <c r="F2" s="188"/>
      <c r="G2" s="188"/>
      <c r="H2" s="189"/>
    </row>
    <row r="3" spans="2:8" ht="41.25">
      <c r="B3" s="69" t="s">
        <v>2</v>
      </c>
      <c r="C3" s="69" t="s">
        <v>426</v>
      </c>
      <c r="D3" s="69" t="s">
        <v>427</v>
      </c>
      <c r="E3" s="69" t="s">
        <v>337</v>
      </c>
      <c r="F3" s="70" t="s">
        <v>428</v>
      </c>
      <c r="G3" s="71" t="s">
        <v>429</v>
      </c>
      <c r="H3" s="71" t="s">
        <v>430</v>
      </c>
    </row>
    <row r="4" spans="2:8" ht="30" customHeight="1">
      <c r="B4" s="72" t="s">
        <v>11</v>
      </c>
      <c r="C4" s="73" t="s">
        <v>431</v>
      </c>
      <c r="D4" s="74"/>
      <c r="E4" s="75"/>
      <c r="F4" s="76">
        <v>3307</v>
      </c>
      <c r="G4" s="77"/>
      <c r="H4" s="77"/>
    </row>
    <row r="5" spans="2:8" ht="45.75" customHeight="1">
      <c r="B5" s="72"/>
      <c r="C5" s="78" t="s">
        <v>432</v>
      </c>
      <c r="D5" s="74" t="s">
        <v>433</v>
      </c>
      <c r="E5" s="74" t="s">
        <v>434</v>
      </c>
      <c r="F5" s="79">
        <v>3307</v>
      </c>
      <c r="G5" s="77">
        <v>190</v>
      </c>
      <c r="H5" s="77">
        <f>F5*G5</f>
        <v>628330</v>
      </c>
    </row>
    <row r="6" spans="2:8" ht="18" customHeight="1">
      <c r="B6" s="80">
        <v>2</v>
      </c>
      <c r="C6" s="81" t="s">
        <v>435</v>
      </c>
      <c r="D6" s="82"/>
      <c r="E6" s="82"/>
      <c r="F6" s="83">
        <v>105</v>
      </c>
      <c r="G6" s="84"/>
      <c r="H6" s="77"/>
    </row>
    <row r="7" spans="2:8" ht="59.25" customHeight="1">
      <c r="B7" s="72"/>
      <c r="C7" s="78" t="s">
        <v>436</v>
      </c>
      <c r="D7" s="74" t="s">
        <v>437</v>
      </c>
      <c r="E7" s="75" t="s">
        <v>249</v>
      </c>
      <c r="F7" s="79">
        <v>92</v>
      </c>
      <c r="G7" s="77">
        <v>500</v>
      </c>
      <c r="H7" s="77">
        <f aca="true" t="shared" si="0" ref="H7:H15">F7*G7</f>
        <v>46000</v>
      </c>
    </row>
    <row r="8" spans="2:8" ht="72" customHeight="1">
      <c r="B8" s="80"/>
      <c r="C8" s="85" t="s">
        <v>438</v>
      </c>
      <c r="D8" s="80" t="s">
        <v>439</v>
      </c>
      <c r="E8" s="80" t="s">
        <v>249</v>
      </c>
      <c r="F8" s="86">
        <v>13</v>
      </c>
      <c r="G8" s="84">
        <v>700</v>
      </c>
      <c r="H8" s="77">
        <f t="shared" si="0"/>
        <v>9100</v>
      </c>
    </row>
    <row r="9" spans="2:8" ht="14.25">
      <c r="B9" s="80">
        <v>3</v>
      </c>
      <c r="C9" s="81" t="s">
        <v>440</v>
      </c>
      <c r="D9" s="82"/>
      <c r="E9" s="80" t="s">
        <v>441</v>
      </c>
      <c r="F9" s="83">
        <v>10000</v>
      </c>
      <c r="G9" s="84"/>
      <c r="H9" s="77"/>
    </row>
    <row r="10" spans="2:8" ht="30" customHeight="1">
      <c r="B10" s="80"/>
      <c r="C10" s="85" t="s">
        <v>442</v>
      </c>
      <c r="D10" s="80" t="s">
        <v>443</v>
      </c>
      <c r="E10" s="80" t="s">
        <v>441</v>
      </c>
      <c r="F10" s="86">
        <v>3000</v>
      </c>
      <c r="G10" s="84">
        <v>6</v>
      </c>
      <c r="H10" s="77">
        <f t="shared" si="0"/>
        <v>18000</v>
      </c>
    </row>
    <row r="11" spans="2:8" ht="33" customHeight="1">
      <c r="B11" s="80"/>
      <c r="C11" s="85" t="s">
        <v>444</v>
      </c>
      <c r="D11" s="80" t="s">
        <v>443</v>
      </c>
      <c r="E11" s="80" t="s">
        <v>441</v>
      </c>
      <c r="F11" s="86">
        <v>6700</v>
      </c>
      <c r="G11" s="84">
        <v>16</v>
      </c>
      <c r="H11" s="77">
        <f t="shared" si="0"/>
        <v>107200</v>
      </c>
    </row>
    <row r="12" spans="2:8" ht="29.25" customHeight="1">
      <c r="B12" s="80"/>
      <c r="C12" s="85" t="s">
        <v>445</v>
      </c>
      <c r="D12" s="80" t="s">
        <v>443</v>
      </c>
      <c r="E12" s="80" t="s">
        <v>441</v>
      </c>
      <c r="F12" s="86">
        <v>300</v>
      </c>
      <c r="G12" s="84">
        <v>22</v>
      </c>
      <c r="H12" s="77">
        <f t="shared" si="0"/>
        <v>6600</v>
      </c>
    </row>
    <row r="13" spans="2:8" ht="14.25">
      <c r="B13" s="80">
        <v>4</v>
      </c>
      <c r="C13" s="81" t="s">
        <v>446</v>
      </c>
      <c r="D13" s="82"/>
      <c r="E13" s="80"/>
      <c r="F13" s="83">
        <v>500</v>
      </c>
      <c r="G13" s="84"/>
      <c r="H13" s="77"/>
    </row>
    <row r="14" spans="2:8" ht="27.75" customHeight="1">
      <c r="B14" s="80"/>
      <c r="C14" s="85" t="s">
        <v>447</v>
      </c>
      <c r="D14" s="80" t="s">
        <v>448</v>
      </c>
      <c r="E14" s="80" t="s">
        <v>441</v>
      </c>
      <c r="F14" s="86">
        <v>500</v>
      </c>
      <c r="G14" s="84">
        <v>5</v>
      </c>
      <c r="H14" s="77">
        <f t="shared" si="0"/>
        <v>2500</v>
      </c>
    </row>
    <row r="15" spans="2:8" ht="27">
      <c r="B15" s="80">
        <v>5</v>
      </c>
      <c r="C15" s="81" t="s">
        <v>450</v>
      </c>
      <c r="D15" s="80" t="s">
        <v>449</v>
      </c>
      <c r="E15" s="80" t="s">
        <v>441</v>
      </c>
      <c r="F15" s="83">
        <v>2240</v>
      </c>
      <c r="G15" s="84">
        <v>5</v>
      </c>
      <c r="H15" s="77">
        <f t="shared" si="0"/>
        <v>11200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5.7109375" style="2" customWidth="1"/>
    <col min="3" max="3" width="12.28125" style="3" customWidth="1"/>
    <col min="4" max="4" width="15.00390625" style="3" customWidth="1"/>
    <col min="5" max="5" width="9.57421875" style="89" customWidth="1"/>
    <col min="6" max="6" width="13.28125" style="2" customWidth="1"/>
    <col min="7" max="7" width="12.28125" style="3" customWidth="1"/>
    <col min="8" max="16384" width="8.8515625" style="3" customWidth="1"/>
  </cols>
  <sheetData>
    <row r="1" spans="1:2" ht="30" customHeight="1">
      <c r="A1" s="175" t="s">
        <v>418</v>
      </c>
      <c r="B1" s="175"/>
    </row>
    <row r="2" spans="1:2" ht="13.5" customHeight="1">
      <c r="A2" s="53"/>
      <c r="B2" s="53"/>
    </row>
    <row r="3" spans="2:7" s="87" customFormat="1" ht="24.75" customHeight="1">
      <c r="B3" s="191" t="s">
        <v>452</v>
      </c>
      <c r="C3" s="192"/>
      <c r="D3" s="192"/>
      <c r="E3" s="192"/>
      <c r="F3" s="192"/>
      <c r="G3" s="193"/>
    </row>
    <row r="4" spans="2:7" s="87" customFormat="1" ht="28.5">
      <c r="B4" s="92" t="s">
        <v>465</v>
      </c>
      <c r="C4" s="92" t="s">
        <v>454</v>
      </c>
      <c r="D4" s="92" t="s">
        <v>455</v>
      </c>
      <c r="E4" s="93" t="s">
        <v>456</v>
      </c>
      <c r="F4" s="92" t="s">
        <v>457</v>
      </c>
      <c r="G4" s="92" t="s">
        <v>464</v>
      </c>
    </row>
    <row r="5" spans="2:7" ht="14.25">
      <c r="B5" s="88">
        <v>1</v>
      </c>
      <c r="C5" s="96" t="s">
        <v>458</v>
      </c>
      <c r="D5" s="88" t="s">
        <v>459</v>
      </c>
      <c r="E5" s="94">
        <v>37</v>
      </c>
      <c r="F5" s="95">
        <f>25.41*E5</f>
        <v>940.17</v>
      </c>
      <c r="G5" s="95">
        <v>700</v>
      </c>
    </row>
    <row r="6" spans="2:7" ht="14.25">
      <c r="B6" s="88">
        <v>2</v>
      </c>
      <c r="C6" s="96" t="s">
        <v>460</v>
      </c>
      <c r="D6" s="88" t="s">
        <v>461</v>
      </c>
      <c r="E6" s="94">
        <v>17</v>
      </c>
      <c r="F6" s="95">
        <f>30.03*E6</f>
        <v>510.51</v>
      </c>
      <c r="G6" s="95">
        <v>700</v>
      </c>
    </row>
    <row r="7" spans="2:7" ht="14.25">
      <c r="B7" s="88">
        <v>3</v>
      </c>
      <c r="C7" s="96" t="s">
        <v>460</v>
      </c>
      <c r="D7" s="88" t="s">
        <v>462</v>
      </c>
      <c r="E7" s="94">
        <v>19</v>
      </c>
      <c r="F7" s="95">
        <f>25.08*E7</f>
        <v>476.52</v>
      </c>
      <c r="G7" s="95">
        <v>700</v>
      </c>
    </row>
    <row r="8" spans="2:7" ht="14.25">
      <c r="B8" s="88">
        <v>4</v>
      </c>
      <c r="C8" s="96" t="s">
        <v>460</v>
      </c>
      <c r="D8" s="88" t="s">
        <v>463</v>
      </c>
      <c r="E8" s="94">
        <v>42</v>
      </c>
      <c r="F8" s="95">
        <f>2.385*E8</f>
        <v>100.16999999999999</v>
      </c>
      <c r="G8" s="95">
        <v>700</v>
      </c>
    </row>
    <row r="9" spans="2:7" ht="15" customHeight="1">
      <c r="B9" s="190" t="s">
        <v>363</v>
      </c>
      <c r="C9" s="190"/>
      <c r="D9" s="190"/>
      <c r="E9" s="94">
        <f>SUM(E5:E8)</f>
        <v>115</v>
      </c>
      <c r="F9" s="95">
        <f>SUM(F5:F8)</f>
        <v>2027.37</v>
      </c>
      <c r="G9" s="90"/>
    </row>
  </sheetData>
  <sheetProtection/>
  <mergeCells count="3">
    <mergeCell ref="B9:D9"/>
    <mergeCell ref="B3:G3"/>
    <mergeCell ref="A1:B1"/>
  </mergeCells>
  <hyperlinks>
    <hyperlink ref="A1:B1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9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2" max="2" width="5.57421875" style="0" customWidth="1"/>
    <col min="3" max="3" width="33.421875" style="0" customWidth="1"/>
    <col min="4" max="4" width="6.57421875" style="0" customWidth="1"/>
    <col min="6" max="6" width="11.57421875" style="0" customWidth="1"/>
    <col min="7" max="7" width="11.7109375" style="0" customWidth="1"/>
  </cols>
  <sheetData>
    <row r="1" spans="1:2" ht="30" customHeight="1">
      <c r="A1" s="175" t="s">
        <v>418</v>
      </c>
      <c r="B1" s="175"/>
    </row>
    <row r="2" spans="2:9" ht="17.25">
      <c r="B2" s="194" t="s">
        <v>425</v>
      </c>
      <c r="C2" s="195"/>
      <c r="D2" s="195"/>
      <c r="E2" s="195"/>
      <c r="F2" s="195"/>
      <c r="G2" s="195"/>
      <c r="H2" s="195"/>
      <c r="I2" s="196"/>
    </row>
    <row r="3" spans="2:9" ht="48" customHeight="1">
      <c r="B3" s="97" t="s">
        <v>453</v>
      </c>
      <c r="C3" s="97" t="s">
        <v>396</v>
      </c>
      <c r="D3" s="6" t="s">
        <v>337</v>
      </c>
      <c r="E3" s="7" t="s">
        <v>342</v>
      </c>
      <c r="F3" s="47" t="s">
        <v>7</v>
      </c>
      <c r="G3" s="7" t="s">
        <v>468</v>
      </c>
      <c r="H3" s="97" t="s">
        <v>469</v>
      </c>
      <c r="I3" s="97" t="s">
        <v>470</v>
      </c>
    </row>
    <row r="4" spans="2:9" ht="27">
      <c r="B4" s="49"/>
      <c r="C4" s="98" t="s">
        <v>471</v>
      </c>
      <c r="D4" s="99" t="s">
        <v>472</v>
      </c>
      <c r="E4" s="100">
        <f>SUM(E6:E28)</f>
        <v>12.470000000000002</v>
      </c>
      <c r="F4" s="62"/>
      <c r="G4" s="101"/>
      <c r="H4" s="91"/>
      <c r="I4" s="91"/>
    </row>
    <row r="5" spans="2:9" ht="14.25">
      <c r="B5" s="49"/>
      <c r="C5" s="102" t="s">
        <v>473</v>
      </c>
      <c r="D5" s="49" t="s">
        <v>472</v>
      </c>
      <c r="E5" s="49"/>
      <c r="F5" s="62"/>
      <c r="G5" s="103"/>
      <c r="H5" s="91"/>
      <c r="I5" s="91"/>
    </row>
    <row r="6" spans="2:9" ht="14.25">
      <c r="B6" s="49">
        <v>1</v>
      </c>
      <c r="C6" s="52" t="s">
        <v>474</v>
      </c>
      <c r="D6" s="49" t="s">
        <v>472</v>
      </c>
      <c r="E6" s="65">
        <v>0.25</v>
      </c>
      <c r="F6" s="62">
        <v>1700</v>
      </c>
      <c r="G6" s="103">
        <f>E6*F6</f>
        <v>425</v>
      </c>
      <c r="H6" s="91">
        <v>2.5</v>
      </c>
      <c r="I6" s="91">
        <f>E6*H6</f>
        <v>0.625</v>
      </c>
    </row>
    <row r="7" spans="2:9" ht="14.25">
      <c r="B7" s="49">
        <v>2</v>
      </c>
      <c r="C7" s="52" t="s">
        <v>475</v>
      </c>
      <c r="D7" s="49" t="s">
        <v>472</v>
      </c>
      <c r="E7" s="65">
        <v>0.27</v>
      </c>
      <c r="F7" s="62">
        <v>1800</v>
      </c>
      <c r="G7" s="103">
        <f aca="true" t="shared" si="0" ref="G7:G28">E7*F7</f>
        <v>486.00000000000006</v>
      </c>
      <c r="H7" s="91">
        <v>2.7</v>
      </c>
      <c r="I7" s="91">
        <f aca="true" t="shared" si="1" ref="I7:I16">E7*H7</f>
        <v>0.7290000000000001</v>
      </c>
    </row>
    <row r="8" spans="2:9" ht="14.25">
      <c r="B8" s="49">
        <v>3</v>
      </c>
      <c r="C8" s="52" t="s">
        <v>476</v>
      </c>
      <c r="D8" s="49" t="s">
        <v>472</v>
      </c>
      <c r="E8" s="65">
        <v>0.4</v>
      </c>
      <c r="F8" s="62">
        <v>2300</v>
      </c>
      <c r="G8" s="103">
        <f t="shared" si="0"/>
        <v>920</v>
      </c>
      <c r="H8" s="91">
        <v>4.3</v>
      </c>
      <c r="I8" s="91">
        <f t="shared" si="1"/>
        <v>1.72</v>
      </c>
    </row>
    <row r="9" spans="2:9" ht="14.25">
      <c r="B9" s="49">
        <v>4</v>
      </c>
      <c r="C9" s="52" t="s">
        <v>477</v>
      </c>
      <c r="D9" s="49" t="s">
        <v>472</v>
      </c>
      <c r="E9" s="65">
        <v>0.45</v>
      </c>
      <c r="F9" s="62">
        <v>2300</v>
      </c>
      <c r="G9" s="103">
        <f t="shared" si="0"/>
        <v>1035</v>
      </c>
      <c r="H9" s="91">
        <v>4.3</v>
      </c>
      <c r="I9" s="91">
        <f t="shared" si="1"/>
        <v>1.935</v>
      </c>
    </row>
    <row r="10" spans="2:9" ht="14.25">
      <c r="B10" s="49">
        <v>5</v>
      </c>
      <c r="C10" s="52" t="s">
        <v>478</v>
      </c>
      <c r="D10" s="49" t="s">
        <v>472</v>
      </c>
      <c r="E10" s="65">
        <v>0.5</v>
      </c>
      <c r="F10" s="62">
        <v>2480</v>
      </c>
      <c r="G10" s="103">
        <f t="shared" si="0"/>
        <v>1240</v>
      </c>
      <c r="H10" s="91">
        <v>5.6</v>
      </c>
      <c r="I10" s="91">
        <f t="shared" si="1"/>
        <v>2.8</v>
      </c>
    </row>
    <row r="11" spans="2:9" ht="14.25">
      <c r="B11" s="49">
        <v>6</v>
      </c>
      <c r="C11" s="52" t="s">
        <v>479</v>
      </c>
      <c r="D11" s="49" t="s">
        <v>472</v>
      </c>
      <c r="E11" s="65">
        <v>0.28</v>
      </c>
      <c r="F11" s="62">
        <v>3170</v>
      </c>
      <c r="G11" s="103">
        <f t="shared" si="0"/>
        <v>887.6000000000001</v>
      </c>
      <c r="H11" s="91">
        <v>7.8</v>
      </c>
      <c r="I11" s="91">
        <f t="shared" si="1"/>
        <v>2.184</v>
      </c>
    </row>
    <row r="12" spans="2:9" ht="14.25">
      <c r="B12" s="49">
        <v>7</v>
      </c>
      <c r="C12" s="52" t="s">
        <v>480</v>
      </c>
      <c r="D12" s="49" t="s">
        <v>472</v>
      </c>
      <c r="E12" s="65">
        <v>0.38</v>
      </c>
      <c r="F12" s="62">
        <v>4300</v>
      </c>
      <c r="G12" s="103">
        <f t="shared" si="0"/>
        <v>1634</v>
      </c>
      <c r="H12" s="91">
        <v>10.4</v>
      </c>
      <c r="I12" s="91">
        <f t="shared" si="1"/>
        <v>3.9520000000000004</v>
      </c>
    </row>
    <row r="13" spans="2:9" ht="14.25">
      <c r="B13" s="49">
        <v>8</v>
      </c>
      <c r="C13" s="52" t="s">
        <v>481</v>
      </c>
      <c r="D13" s="49" t="s">
        <v>472</v>
      </c>
      <c r="E13" s="65">
        <v>0.7</v>
      </c>
      <c r="F13" s="62">
        <v>7980</v>
      </c>
      <c r="G13" s="103">
        <f t="shared" si="0"/>
        <v>5586</v>
      </c>
      <c r="H13" s="91">
        <v>18.6</v>
      </c>
      <c r="I13" s="91">
        <f t="shared" si="1"/>
        <v>13.02</v>
      </c>
    </row>
    <row r="14" spans="2:9" ht="14.25">
      <c r="B14" s="49">
        <v>9</v>
      </c>
      <c r="C14" s="52" t="s">
        <v>482</v>
      </c>
      <c r="D14" s="49" t="s">
        <v>472</v>
      </c>
      <c r="E14" s="65">
        <v>0.04</v>
      </c>
      <c r="F14" s="62">
        <v>1800</v>
      </c>
      <c r="G14" s="103">
        <f t="shared" si="0"/>
        <v>72</v>
      </c>
      <c r="H14" s="91">
        <v>12.27</v>
      </c>
      <c r="I14" s="91">
        <f t="shared" si="1"/>
        <v>0.4908</v>
      </c>
    </row>
    <row r="15" spans="2:9" ht="14.25">
      <c r="B15" s="49">
        <v>10</v>
      </c>
      <c r="C15" s="52" t="s">
        <v>483</v>
      </c>
      <c r="D15" s="49" t="s">
        <v>472</v>
      </c>
      <c r="E15" s="65">
        <v>0.04</v>
      </c>
      <c r="F15" s="62">
        <v>16000</v>
      </c>
      <c r="G15" s="103">
        <f t="shared" si="0"/>
        <v>640</v>
      </c>
      <c r="H15" s="91">
        <v>25</v>
      </c>
      <c r="I15" s="91">
        <f t="shared" si="1"/>
        <v>1</v>
      </c>
    </row>
    <row r="16" spans="2:9" ht="14.25">
      <c r="B16" s="49">
        <v>11</v>
      </c>
      <c r="C16" s="52" t="s">
        <v>484</v>
      </c>
      <c r="D16" s="49" t="s">
        <v>472</v>
      </c>
      <c r="E16" s="65">
        <v>0.03</v>
      </c>
      <c r="F16" s="62">
        <v>3200</v>
      </c>
      <c r="G16" s="103">
        <f t="shared" si="0"/>
        <v>96</v>
      </c>
      <c r="H16" s="91">
        <v>13.91</v>
      </c>
      <c r="I16" s="91">
        <f t="shared" si="1"/>
        <v>0.4173</v>
      </c>
    </row>
    <row r="17" spans="2:9" ht="14.25">
      <c r="B17" s="49"/>
      <c r="C17" s="102" t="s">
        <v>485</v>
      </c>
      <c r="D17" s="49"/>
      <c r="E17" s="65"/>
      <c r="F17" s="62"/>
      <c r="G17" s="103"/>
      <c r="H17" s="91"/>
      <c r="I17" s="91"/>
    </row>
    <row r="18" spans="2:9" ht="14.25">
      <c r="B18" s="49">
        <v>12</v>
      </c>
      <c r="C18" s="52" t="s">
        <v>486</v>
      </c>
      <c r="D18" s="49" t="s">
        <v>472</v>
      </c>
      <c r="E18" s="65">
        <v>0.06</v>
      </c>
      <c r="F18" s="62">
        <v>5450</v>
      </c>
      <c r="G18" s="103">
        <f t="shared" si="0"/>
        <v>327</v>
      </c>
      <c r="H18" s="91">
        <v>1.22</v>
      </c>
      <c r="I18" s="91">
        <f aca="true" t="shared" si="2" ref="I18:I23">E18*H18</f>
        <v>0.0732</v>
      </c>
    </row>
    <row r="19" spans="2:9" ht="14.25">
      <c r="B19" s="49">
        <v>13</v>
      </c>
      <c r="C19" s="52" t="s">
        <v>487</v>
      </c>
      <c r="D19" s="49" t="s">
        <v>472</v>
      </c>
      <c r="E19" s="65">
        <v>0.02</v>
      </c>
      <c r="F19" s="62">
        <v>24500</v>
      </c>
      <c r="G19" s="103">
        <f t="shared" si="0"/>
        <v>490</v>
      </c>
      <c r="H19" s="91">
        <v>1.73</v>
      </c>
      <c r="I19" s="91">
        <f t="shared" si="2"/>
        <v>0.0346</v>
      </c>
    </row>
    <row r="20" spans="2:9" ht="14.25">
      <c r="B20" s="49">
        <v>14</v>
      </c>
      <c r="C20" s="52" t="s">
        <v>488</v>
      </c>
      <c r="D20" s="49" t="s">
        <v>472</v>
      </c>
      <c r="E20" s="65">
        <v>0.35</v>
      </c>
      <c r="F20" s="62">
        <v>6150</v>
      </c>
      <c r="G20" s="103">
        <f t="shared" si="0"/>
        <v>2152.5</v>
      </c>
      <c r="H20" s="91">
        <v>1.95</v>
      </c>
      <c r="I20" s="91">
        <f t="shared" si="2"/>
        <v>0.6825</v>
      </c>
    </row>
    <row r="21" spans="2:9" ht="14.25">
      <c r="B21" s="49">
        <v>15</v>
      </c>
      <c r="C21" s="52" t="s">
        <v>489</v>
      </c>
      <c r="D21" s="49" t="s">
        <v>472</v>
      </c>
      <c r="E21" s="65">
        <v>0.3</v>
      </c>
      <c r="F21" s="62">
        <v>7590</v>
      </c>
      <c r="G21" s="103">
        <f t="shared" si="0"/>
        <v>2277</v>
      </c>
      <c r="H21" s="91">
        <v>2.85</v>
      </c>
      <c r="I21" s="91">
        <f t="shared" si="2"/>
        <v>0.855</v>
      </c>
    </row>
    <row r="22" spans="2:9" ht="14.25">
      <c r="B22" s="49">
        <v>16</v>
      </c>
      <c r="C22" s="52" t="s">
        <v>490</v>
      </c>
      <c r="D22" s="49" t="s">
        <v>472</v>
      </c>
      <c r="E22" s="65">
        <v>0.07</v>
      </c>
      <c r="F22" s="62">
        <v>9690</v>
      </c>
      <c r="G22" s="103">
        <f t="shared" si="0"/>
        <v>678.3000000000001</v>
      </c>
      <c r="H22" s="91">
        <v>4.15</v>
      </c>
      <c r="I22" s="91">
        <f t="shared" si="2"/>
        <v>0.29050000000000004</v>
      </c>
    </row>
    <row r="23" spans="2:9" ht="14.25">
      <c r="B23" s="49">
        <v>17</v>
      </c>
      <c r="C23" s="52" t="s">
        <v>491</v>
      </c>
      <c r="D23" s="49" t="s">
        <v>472</v>
      </c>
      <c r="E23" s="65">
        <v>0.3</v>
      </c>
      <c r="F23" s="62">
        <v>12000</v>
      </c>
      <c r="G23" s="103">
        <f t="shared" si="0"/>
        <v>3600</v>
      </c>
      <c r="H23" s="91">
        <v>6.36</v>
      </c>
      <c r="I23" s="91">
        <f t="shared" si="2"/>
        <v>1.908</v>
      </c>
    </row>
    <row r="24" spans="2:9" ht="26.25">
      <c r="B24" s="49">
        <v>18</v>
      </c>
      <c r="C24" s="104" t="s">
        <v>492</v>
      </c>
      <c r="D24" s="105" t="s">
        <v>472</v>
      </c>
      <c r="E24" s="106">
        <v>7.43</v>
      </c>
      <c r="F24" s="107">
        <v>33000</v>
      </c>
      <c r="G24" s="103">
        <f t="shared" si="0"/>
        <v>245190</v>
      </c>
      <c r="H24" s="91">
        <v>56</v>
      </c>
      <c r="I24" s="91">
        <f>E24*H24</f>
        <v>416.08</v>
      </c>
    </row>
    <row r="25" spans="2:9" ht="14.25">
      <c r="B25" s="49"/>
      <c r="C25" s="102" t="s">
        <v>493</v>
      </c>
      <c r="D25" s="49" t="s">
        <v>472</v>
      </c>
      <c r="E25" s="65"/>
      <c r="F25" s="62"/>
      <c r="G25" s="103"/>
      <c r="H25" s="91"/>
      <c r="I25" s="91"/>
    </row>
    <row r="26" spans="2:9" ht="14.25">
      <c r="B26" s="49">
        <v>19</v>
      </c>
      <c r="C26" s="52" t="s">
        <v>494</v>
      </c>
      <c r="D26" s="49" t="s">
        <v>472</v>
      </c>
      <c r="E26" s="65">
        <v>0.05</v>
      </c>
      <c r="F26" s="62">
        <v>1100</v>
      </c>
      <c r="G26" s="103">
        <f t="shared" si="0"/>
        <v>55</v>
      </c>
      <c r="H26" s="91">
        <v>1.72</v>
      </c>
      <c r="I26" s="91">
        <f>E26*H26</f>
        <v>0.08600000000000001</v>
      </c>
    </row>
    <row r="27" spans="2:9" ht="14.25">
      <c r="B27" s="49">
        <v>20</v>
      </c>
      <c r="C27" s="52" t="s">
        <v>495</v>
      </c>
      <c r="D27" s="49" t="s">
        <v>472</v>
      </c>
      <c r="E27" s="65">
        <v>0.3</v>
      </c>
      <c r="F27" s="62">
        <v>1100</v>
      </c>
      <c r="G27" s="103">
        <f t="shared" si="0"/>
        <v>330</v>
      </c>
      <c r="H27" s="91">
        <v>3</v>
      </c>
      <c r="I27" s="91">
        <f>E27*H27</f>
        <v>0.8999999999999999</v>
      </c>
    </row>
    <row r="28" spans="2:9" ht="14.25">
      <c r="B28" s="49">
        <v>21</v>
      </c>
      <c r="C28" s="52" t="s">
        <v>496</v>
      </c>
      <c r="D28" s="49" t="s">
        <v>472</v>
      </c>
      <c r="E28" s="65">
        <v>0.25</v>
      </c>
      <c r="F28" s="62">
        <v>1100</v>
      </c>
      <c r="G28" s="103">
        <f t="shared" si="0"/>
        <v>275</v>
      </c>
      <c r="H28" s="91">
        <v>1</v>
      </c>
      <c r="I28" s="91">
        <f>E28*H28</f>
        <v>0.25</v>
      </c>
    </row>
    <row r="29" spans="2:9" ht="14.25">
      <c r="B29" s="3"/>
      <c r="C29" s="66"/>
      <c r="D29" s="3"/>
      <c r="E29" s="3"/>
      <c r="F29" s="3"/>
      <c r="G29" s="3"/>
      <c r="H29" s="91"/>
      <c r="I29" s="108">
        <f>SUM(I6:I28)</f>
        <v>450.0329</v>
      </c>
    </row>
  </sheetData>
  <sheetProtection/>
  <mergeCells count="2">
    <mergeCell ref="B2:I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7.7109375" style="3" customWidth="1"/>
    <col min="2" max="2" width="4.421875" style="3" customWidth="1"/>
    <col min="3" max="3" width="29.7109375" style="3" customWidth="1"/>
    <col min="4" max="4" width="16.57421875" style="3" customWidth="1"/>
    <col min="5" max="5" width="8.8515625" style="3" customWidth="1"/>
    <col min="6" max="6" width="5.8515625" style="3" customWidth="1"/>
    <col min="7" max="7" width="12.28125" style="3" customWidth="1"/>
    <col min="8" max="8" width="13.2812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25.5" customHeight="1">
      <c r="B2" s="197" t="s">
        <v>497</v>
      </c>
      <c r="C2" s="198"/>
      <c r="D2" s="198"/>
      <c r="E2" s="198"/>
      <c r="F2" s="198"/>
      <c r="G2" s="198"/>
      <c r="H2" s="199"/>
    </row>
    <row r="3" spans="2:8" ht="51">
      <c r="B3" s="6" t="s">
        <v>2</v>
      </c>
      <c r="C3" s="6" t="s">
        <v>3</v>
      </c>
      <c r="D3" s="6" t="s">
        <v>506</v>
      </c>
      <c r="E3" s="7" t="s">
        <v>6</v>
      </c>
      <c r="F3" s="6" t="s">
        <v>337</v>
      </c>
      <c r="G3" s="7" t="s">
        <v>507</v>
      </c>
      <c r="H3" s="7" t="s">
        <v>508</v>
      </c>
    </row>
    <row r="4" spans="2:8" ht="25.5">
      <c r="B4" s="109">
        <v>2</v>
      </c>
      <c r="C4" s="110" t="s">
        <v>498</v>
      </c>
      <c r="D4" s="111" t="s">
        <v>499</v>
      </c>
      <c r="E4" s="112">
        <v>6300</v>
      </c>
      <c r="F4" s="111" t="s">
        <v>366</v>
      </c>
      <c r="G4" s="12">
        <v>19</v>
      </c>
      <c r="H4" s="15">
        <f>E4*G4</f>
        <v>119700</v>
      </c>
    </row>
    <row r="5" spans="2:8" ht="26.25">
      <c r="B5" s="109">
        <v>3</v>
      </c>
      <c r="C5" s="110" t="s">
        <v>500</v>
      </c>
      <c r="D5" s="111" t="s">
        <v>501</v>
      </c>
      <c r="E5" s="111">
        <v>1.69</v>
      </c>
      <c r="F5" s="111" t="s">
        <v>10</v>
      </c>
      <c r="G5" s="12">
        <v>55000</v>
      </c>
      <c r="H5" s="15">
        <f>E5*G5</f>
        <v>92950</v>
      </c>
    </row>
    <row r="6" spans="2:8" ht="26.25">
      <c r="B6" s="113">
        <v>4</v>
      </c>
      <c r="C6" s="114" t="s">
        <v>502</v>
      </c>
      <c r="D6" s="115" t="s">
        <v>503</v>
      </c>
      <c r="E6" s="115">
        <v>1.3</v>
      </c>
      <c r="F6" s="115" t="s">
        <v>10</v>
      </c>
      <c r="G6" s="117">
        <v>22000</v>
      </c>
      <c r="H6" s="162">
        <f>E6*G6</f>
        <v>28600</v>
      </c>
    </row>
    <row r="7" spans="2:8" ht="26.25">
      <c r="B7" s="109">
        <v>5</v>
      </c>
      <c r="C7" s="116" t="s">
        <v>504</v>
      </c>
      <c r="D7" s="109" t="s">
        <v>505</v>
      </c>
      <c r="E7" s="109">
        <v>0.15</v>
      </c>
      <c r="F7" s="109" t="s">
        <v>10</v>
      </c>
      <c r="G7" s="12">
        <v>36000</v>
      </c>
      <c r="H7" s="15">
        <f>E7*G7</f>
        <v>5400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68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30.7109375" style="29" customWidth="1"/>
    <col min="4" max="4" width="17.7109375" style="3" customWidth="1"/>
    <col min="5" max="5" width="5.7109375" style="3" customWidth="1"/>
    <col min="6" max="6" width="10.57421875" style="3" customWidth="1"/>
    <col min="7" max="7" width="13.28125" style="3" customWidth="1"/>
    <col min="8" max="8" width="12.28125" style="3" customWidth="1"/>
    <col min="9" max="16384" width="8.8515625" style="3" customWidth="1"/>
  </cols>
  <sheetData>
    <row r="1" spans="1:3" ht="30" customHeight="1">
      <c r="A1" s="171" t="s">
        <v>418</v>
      </c>
      <c r="B1" s="172"/>
      <c r="C1" s="3"/>
    </row>
    <row r="2" spans="2:8" ht="24" customHeight="1">
      <c r="B2" s="168" t="s">
        <v>1</v>
      </c>
      <c r="C2" s="169"/>
      <c r="D2" s="169"/>
      <c r="E2" s="169"/>
      <c r="F2" s="169"/>
      <c r="G2" s="169"/>
      <c r="H2" s="170"/>
    </row>
    <row r="3" spans="2:8" ht="51">
      <c r="B3" s="6" t="s">
        <v>2</v>
      </c>
      <c r="C3" s="23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2:8" ht="15">
      <c r="B4" s="9"/>
      <c r="C4" s="26" t="s">
        <v>196</v>
      </c>
      <c r="D4" s="19"/>
      <c r="E4" s="21" t="s">
        <v>10</v>
      </c>
      <c r="F4" s="20">
        <f>SUM(F5:F28)</f>
        <v>5.5398</v>
      </c>
      <c r="G4" s="12"/>
      <c r="H4" s="13"/>
    </row>
    <row r="5" spans="2:8" ht="15">
      <c r="B5" s="9" t="s">
        <v>11</v>
      </c>
      <c r="C5" s="27" t="s">
        <v>197</v>
      </c>
      <c r="D5" s="19" t="s">
        <v>198</v>
      </c>
      <c r="E5" s="19" t="s">
        <v>10</v>
      </c>
      <c r="F5" s="18">
        <v>0.103</v>
      </c>
      <c r="G5" s="12">
        <v>210000</v>
      </c>
      <c r="H5" s="15">
        <f aca="true" t="shared" si="0" ref="H5:H42">F5*G5</f>
        <v>21630</v>
      </c>
    </row>
    <row r="6" spans="2:8" ht="15">
      <c r="B6" s="9" t="s">
        <v>13</v>
      </c>
      <c r="C6" s="25" t="s">
        <v>199</v>
      </c>
      <c r="D6" s="19" t="s">
        <v>198</v>
      </c>
      <c r="E6" s="19" t="s">
        <v>10</v>
      </c>
      <c r="F6" s="18">
        <v>0.05</v>
      </c>
      <c r="G6" s="12">
        <v>210000</v>
      </c>
      <c r="H6" s="15">
        <f t="shared" si="0"/>
        <v>10500</v>
      </c>
    </row>
    <row r="7" spans="2:8" ht="15">
      <c r="B7" s="9" t="s">
        <v>14</v>
      </c>
      <c r="C7" s="25" t="s">
        <v>200</v>
      </c>
      <c r="D7" s="19" t="s">
        <v>198</v>
      </c>
      <c r="E7" s="19" t="s">
        <v>10</v>
      </c>
      <c r="F7" s="18">
        <v>0.101</v>
      </c>
      <c r="G7" s="12">
        <v>210000</v>
      </c>
      <c r="H7" s="15">
        <f t="shared" si="0"/>
        <v>21210</v>
      </c>
    </row>
    <row r="8" spans="2:8" ht="15">
      <c r="B8" s="9" t="s">
        <v>15</v>
      </c>
      <c r="C8" s="25" t="s">
        <v>201</v>
      </c>
      <c r="D8" s="19" t="s">
        <v>198</v>
      </c>
      <c r="E8" s="19" t="s">
        <v>10</v>
      </c>
      <c r="F8" s="18">
        <v>0.105</v>
      </c>
      <c r="G8" s="12">
        <v>210000</v>
      </c>
      <c r="H8" s="15">
        <f t="shared" si="0"/>
        <v>22050</v>
      </c>
    </row>
    <row r="9" spans="2:8" ht="15">
      <c r="B9" s="9" t="s">
        <v>16</v>
      </c>
      <c r="C9" s="25" t="s">
        <v>202</v>
      </c>
      <c r="D9" s="19" t="s">
        <v>198</v>
      </c>
      <c r="E9" s="19" t="s">
        <v>10</v>
      </c>
      <c r="F9" s="18">
        <v>0.106</v>
      </c>
      <c r="G9" s="12">
        <v>210000</v>
      </c>
      <c r="H9" s="15">
        <f t="shared" si="0"/>
        <v>22260</v>
      </c>
    </row>
    <row r="10" spans="2:8" ht="15">
      <c r="B10" s="9" t="s">
        <v>17</v>
      </c>
      <c r="C10" s="25" t="s">
        <v>203</v>
      </c>
      <c r="D10" s="19" t="s">
        <v>198</v>
      </c>
      <c r="E10" s="19" t="s">
        <v>10</v>
      </c>
      <c r="F10" s="18">
        <v>0.048</v>
      </c>
      <c r="G10" s="12">
        <v>210000</v>
      </c>
      <c r="H10" s="15">
        <f t="shared" si="0"/>
        <v>10080</v>
      </c>
    </row>
    <row r="11" spans="2:8" ht="15">
      <c r="B11" s="9" t="s">
        <v>18</v>
      </c>
      <c r="C11" s="25" t="s">
        <v>204</v>
      </c>
      <c r="D11" s="19" t="s">
        <v>198</v>
      </c>
      <c r="E11" s="19" t="s">
        <v>10</v>
      </c>
      <c r="F11" s="18">
        <v>0.16</v>
      </c>
      <c r="G11" s="12">
        <v>210000</v>
      </c>
      <c r="H11" s="15">
        <f t="shared" si="0"/>
        <v>33600</v>
      </c>
    </row>
    <row r="12" spans="2:8" ht="15">
      <c r="B12" s="9" t="s">
        <v>19</v>
      </c>
      <c r="C12" s="25" t="s">
        <v>205</v>
      </c>
      <c r="D12" s="19" t="s">
        <v>198</v>
      </c>
      <c r="E12" s="19" t="s">
        <v>10</v>
      </c>
      <c r="F12" s="18">
        <v>0.126</v>
      </c>
      <c r="G12" s="12">
        <v>210000</v>
      </c>
      <c r="H12" s="15">
        <f t="shared" si="0"/>
        <v>26460</v>
      </c>
    </row>
    <row r="13" spans="2:8" ht="15">
      <c r="B13" s="9" t="s">
        <v>20</v>
      </c>
      <c r="C13" s="25" t="s">
        <v>206</v>
      </c>
      <c r="D13" s="19" t="s">
        <v>198</v>
      </c>
      <c r="E13" s="19" t="s">
        <v>10</v>
      </c>
      <c r="F13" s="18">
        <v>0.102</v>
      </c>
      <c r="G13" s="12">
        <v>210000</v>
      </c>
      <c r="H13" s="15">
        <f t="shared" si="0"/>
        <v>21420</v>
      </c>
    </row>
    <row r="14" spans="2:8" ht="15">
      <c r="B14" s="9" t="s">
        <v>22</v>
      </c>
      <c r="C14" s="25" t="s">
        <v>207</v>
      </c>
      <c r="D14" s="19" t="s">
        <v>198</v>
      </c>
      <c r="E14" s="19" t="s">
        <v>10</v>
      </c>
      <c r="F14" s="18">
        <v>0.617</v>
      </c>
      <c r="G14" s="12">
        <v>210000</v>
      </c>
      <c r="H14" s="15">
        <f t="shared" si="0"/>
        <v>129570</v>
      </c>
    </row>
    <row r="15" spans="2:8" ht="15">
      <c r="B15" s="9" t="s">
        <v>23</v>
      </c>
      <c r="C15" s="25" t="s">
        <v>208</v>
      </c>
      <c r="D15" s="19" t="s">
        <v>198</v>
      </c>
      <c r="E15" s="19" t="s">
        <v>10</v>
      </c>
      <c r="F15" s="18">
        <v>0.338</v>
      </c>
      <c r="G15" s="12">
        <v>210000</v>
      </c>
      <c r="H15" s="15">
        <f t="shared" si="0"/>
        <v>70980</v>
      </c>
    </row>
    <row r="16" spans="2:8" ht="15">
      <c r="B16" s="9" t="s">
        <v>24</v>
      </c>
      <c r="C16" s="25" t="s">
        <v>209</v>
      </c>
      <c r="D16" s="19" t="s">
        <v>198</v>
      </c>
      <c r="E16" s="19" t="s">
        <v>10</v>
      </c>
      <c r="F16" s="18">
        <v>0.572</v>
      </c>
      <c r="G16" s="12">
        <v>210000</v>
      </c>
      <c r="H16" s="15">
        <f t="shared" si="0"/>
        <v>120119.99999999999</v>
      </c>
    </row>
    <row r="17" spans="2:8" ht="15">
      <c r="B17" s="9" t="s">
        <v>25</v>
      </c>
      <c r="C17" s="25" t="s">
        <v>210</v>
      </c>
      <c r="D17" s="19" t="s">
        <v>198</v>
      </c>
      <c r="E17" s="19" t="s">
        <v>10</v>
      </c>
      <c r="F17" s="18">
        <v>0.5</v>
      </c>
      <c r="G17" s="12">
        <v>210000</v>
      </c>
      <c r="H17" s="15">
        <f t="shared" si="0"/>
        <v>105000</v>
      </c>
    </row>
    <row r="18" spans="2:8" ht="15">
      <c r="B18" s="9" t="s">
        <v>26</v>
      </c>
      <c r="C18" s="25" t="s">
        <v>211</v>
      </c>
      <c r="D18" s="19" t="s">
        <v>198</v>
      </c>
      <c r="E18" s="19" t="s">
        <v>10</v>
      </c>
      <c r="F18" s="18">
        <v>0.445</v>
      </c>
      <c r="G18" s="12">
        <v>210000</v>
      </c>
      <c r="H18" s="15">
        <f t="shared" si="0"/>
        <v>93450</v>
      </c>
    </row>
    <row r="19" spans="2:8" ht="15">
      <c r="B19" s="9" t="s">
        <v>27</v>
      </c>
      <c r="C19" s="25" t="s">
        <v>212</v>
      </c>
      <c r="D19" s="19" t="s">
        <v>198</v>
      </c>
      <c r="E19" s="19" t="s">
        <v>10</v>
      </c>
      <c r="F19" s="18">
        <v>0.23</v>
      </c>
      <c r="G19" s="12">
        <v>210000</v>
      </c>
      <c r="H19" s="15">
        <f t="shared" si="0"/>
        <v>48300</v>
      </c>
    </row>
    <row r="20" spans="2:8" ht="15">
      <c r="B20" s="9" t="s">
        <v>28</v>
      </c>
      <c r="C20" s="25" t="s">
        <v>213</v>
      </c>
      <c r="D20" s="19" t="s">
        <v>198</v>
      </c>
      <c r="E20" s="19" t="s">
        <v>10</v>
      </c>
      <c r="F20" s="18">
        <v>0.1865</v>
      </c>
      <c r="G20" s="12">
        <v>210000</v>
      </c>
      <c r="H20" s="15">
        <f t="shared" si="0"/>
        <v>39165</v>
      </c>
    </row>
    <row r="21" spans="2:8" ht="15">
      <c r="B21" s="9" t="s">
        <v>29</v>
      </c>
      <c r="C21" s="25" t="s">
        <v>214</v>
      </c>
      <c r="D21" s="19" t="s">
        <v>198</v>
      </c>
      <c r="E21" s="19" t="s">
        <v>10</v>
      </c>
      <c r="F21" s="18">
        <v>0.246</v>
      </c>
      <c r="G21" s="12">
        <v>210000</v>
      </c>
      <c r="H21" s="15">
        <f t="shared" si="0"/>
        <v>51660</v>
      </c>
    </row>
    <row r="22" spans="2:8" ht="15">
      <c r="B22" s="9" t="s">
        <v>30</v>
      </c>
      <c r="C22" s="25" t="s">
        <v>215</v>
      </c>
      <c r="D22" s="19" t="s">
        <v>198</v>
      </c>
      <c r="E22" s="19" t="s">
        <v>10</v>
      </c>
      <c r="F22" s="18">
        <v>0.18</v>
      </c>
      <c r="G22" s="12">
        <v>210000</v>
      </c>
      <c r="H22" s="15">
        <f t="shared" si="0"/>
        <v>37800</v>
      </c>
    </row>
    <row r="23" spans="2:8" ht="15">
      <c r="B23" s="9" t="s">
        <v>31</v>
      </c>
      <c r="C23" s="25" t="s">
        <v>216</v>
      </c>
      <c r="D23" s="19" t="s">
        <v>198</v>
      </c>
      <c r="E23" s="19" t="s">
        <v>10</v>
      </c>
      <c r="F23" s="18">
        <v>0.1</v>
      </c>
      <c r="G23" s="12">
        <v>210000</v>
      </c>
      <c r="H23" s="15">
        <f t="shared" si="0"/>
        <v>21000</v>
      </c>
    </row>
    <row r="24" spans="2:8" ht="15">
      <c r="B24" s="9" t="s">
        <v>32</v>
      </c>
      <c r="C24" s="25" t="s">
        <v>217</v>
      </c>
      <c r="D24" s="19" t="s">
        <v>218</v>
      </c>
      <c r="E24" s="19" t="s">
        <v>10</v>
      </c>
      <c r="F24" s="18">
        <v>0.098</v>
      </c>
      <c r="G24" s="12">
        <v>190000</v>
      </c>
      <c r="H24" s="15">
        <f t="shared" si="0"/>
        <v>18620</v>
      </c>
    </row>
    <row r="25" spans="2:8" ht="15">
      <c r="B25" s="9" t="s">
        <v>33</v>
      </c>
      <c r="C25" s="25" t="s">
        <v>219</v>
      </c>
      <c r="D25" s="19" t="s">
        <v>220</v>
      </c>
      <c r="E25" s="19" t="s">
        <v>10</v>
      </c>
      <c r="F25" s="18">
        <v>0.11</v>
      </c>
      <c r="G25" s="12">
        <v>190000</v>
      </c>
      <c r="H25" s="15">
        <f t="shared" si="0"/>
        <v>20900</v>
      </c>
    </row>
    <row r="26" spans="2:8" ht="15">
      <c r="B26" s="9" t="s">
        <v>34</v>
      </c>
      <c r="C26" s="25" t="s">
        <v>221</v>
      </c>
      <c r="D26" s="19" t="s">
        <v>220</v>
      </c>
      <c r="E26" s="19" t="s">
        <v>10</v>
      </c>
      <c r="F26" s="18">
        <v>0.3753</v>
      </c>
      <c r="G26" s="12">
        <v>190000</v>
      </c>
      <c r="H26" s="15">
        <f t="shared" si="0"/>
        <v>71307</v>
      </c>
    </row>
    <row r="27" spans="2:8" ht="15">
      <c r="B27" s="9" t="s">
        <v>36</v>
      </c>
      <c r="C27" s="25" t="s">
        <v>222</v>
      </c>
      <c r="D27" s="19" t="s">
        <v>220</v>
      </c>
      <c r="E27" s="19" t="s">
        <v>10</v>
      </c>
      <c r="F27" s="18">
        <v>0.193</v>
      </c>
      <c r="G27" s="12">
        <v>190000</v>
      </c>
      <c r="H27" s="15">
        <f t="shared" si="0"/>
        <v>36670</v>
      </c>
    </row>
    <row r="28" spans="2:8" ht="15">
      <c r="B28" s="9" t="s">
        <v>37</v>
      </c>
      <c r="C28" s="25" t="s">
        <v>223</v>
      </c>
      <c r="D28" s="19" t="s">
        <v>220</v>
      </c>
      <c r="E28" s="19" t="s">
        <v>10</v>
      </c>
      <c r="F28" s="18">
        <v>0.448</v>
      </c>
      <c r="G28" s="12">
        <v>190000</v>
      </c>
      <c r="H28" s="15">
        <f t="shared" si="0"/>
        <v>85120</v>
      </c>
    </row>
    <row r="29" spans="2:8" ht="15">
      <c r="B29" s="9"/>
      <c r="C29" s="26" t="s">
        <v>224</v>
      </c>
      <c r="D29" s="19"/>
      <c r="E29" s="21" t="s">
        <v>10</v>
      </c>
      <c r="F29" s="20">
        <f>SUM(F30:F36)</f>
        <v>0.29819999999999997</v>
      </c>
      <c r="G29" s="12"/>
      <c r="H29" s="13"/>
    </row>
    <row r="30" spans="2:8" ht="15">
      <c r="B30" s="9" t="s">
        <v>42</v>
      </c>
      <c r="C30" s="25" t="s">
        <v>594</v>
      </c>
      <c r="D30" s="19" t="s">
        <v>225</v>
      </c>
      <c r="E30" s="19" t="s">
        <v>10</v>
      </c>
      <c r="F30" s="18">
        <v>0.007</v>
      </c>
      <c r="G30" s="12">
        <v>420000</v>
      </c>
      <c r="H30" s="15">
        <f t="shared" si="0"/>
        <v>2940</v>
      </c>
    </row>
    <row r="31" spans="2:8" ht="15">
      <c r="B31" s="9" t="s">
        <v>44</v>
      </c>
      <c r="C31" s="25" t="s">
        <v>595</v>
      </c>
      <c r="D31" s="19" t="s">
        <v>225</v>
      </c>
      <c r="E31" s="19" t="s">
        <v>10</v>
      </c>
      <c r="F31" s="18">
        <v>0.007</v>
      </c>
      <c r="G31" s="12">
        <v>420000</v>
      </c>
      <c r="H31" s="15">
        <f t="shared" si="0"/>
        <v>2940</v>
      </c>
    </row>
    <row r="32" spans="2:8" ht="15">
      <c r="B32" s="9" t="s">
        <v>45</v>
      </c>
      <c r="C32" s="25" t="s">
        <v>596</v>
      </c>
      <c r="D32" s="19" t="s">
        <v>225</v>
      </c>
      <c r="E32" s="19" t="s">
        <v>10</v>
      </c>
      <c r="F32" s="18">
        <v>0.1</v>
      </c>
      <c r="G32" s="12">
        <v>420000</v>
      </c>
      <c r="H32" s="15">
        <f t="shared" si="0"/>
        <v>42000</v>
      </c>
    </row>
    <row r="33" spans="2:8" ht="15">
      <c r="B33" s="9" t="s">
        <v>46</v>
      </c>
      <c r="C33" s="25" t="s">
        <v>597</v>
      </c>
      <c r="D33" s="19" t="s">
        <v>225</v>
      </c>
      <c r="E33" s="19" t="s">
        <v>10</v>
      </c>
      <c r="F33" s="18">
        <v>0.0257</v>
      </c>
      <c r="G33" s="12">
        <v>420000</v>
      </c>
      <c r="H33" s="15">
        <f t="shared" si="0"/>
        <v>10794</v>
      </c>
    </row>
    <row r="34" spans="2:8" ht="15">
      <c r="B34" s="9" t="s">
        <v>47</v>
      </c>
      <c r="C34" s="25" t="s">
        <v>598</v>
      </c>
      <c r="D34" s="19" t="s">
        <v>225</v>
      </c>
      <c r="E34" s="19" t="s">
        <v>10</v>
      </c>
      <c r="F34" s="18">
        <v>0.04</v>
      </c>
      <c r="G34" s="12">
        <v>420000</v>
      </c>
      <c r="H34" s="15">
        <f t="shared" si="0"/>
        <v>16800</v>
      </c>
    </row>
    <row r="35" spans="2:8" ht="15">
      <c r="B35" s="9" t="s">
        <v>49</v>
      </c>
      <c r="C35" s="25" t="s">
        <v>599</v>
      </c>
      <c r="D35" s="19" t="s">
        <v>226</v>
      </c>
      <c r="E35" s="19" t="s">
        <v>10</v>
      </c>
      <c r="F35" s="18">
        <v>0.0785</v>
      </c>
      <c r="G35" s="12">
        <v>420000</v>
      </c>
      <c r="H35" s="15">
        <f t="shared" si="0"/>
        <v>32970</v>
      </c>
    </row>
    <row r="36" spans="2:8" ht="15">
      <c r="B36" s="9" t="s">
        <v>51</v>
      </c>
      <c r="C36" s="25" t="s">
        <v>600</v>
      </c>
      <c r="D36" s="19" t="s">
        <v>227</v>
      </c>
      <c r="E36" s="19" t="s">
        <v>10</v>
      </c>
      <c r="F36" s="18">
        <v>0.04</v>
      </c>
      <c r="G36" s="12">
        <v>390000</v>
      </c>
      <c r="H36" s="15">
        <f t="shared" si="0"/>
        <v>15600</v>
      </c>
    </row>
    <row r="37" spans="2:8" ht="15">
      <c r="B37" s="9"/>
      <c r="C37" s="26" t="s">
        <v>228</v>
      </c>
      <c r="D37" s="19"/>
      <c r="E37" s="21" t="s">
        <v>10</v>
      </c>
      <c r="F37" s="20">
        <f>SUM(F38:F47)</f>
        <v>0.21150000000000005</v>
      </c>
      <c r="G37" s="12"/>
      <c r="H37" s="13"/>
    </row>
    <row r="38" spans="2:8" ht="15">
      <c r="B38" s="9" t="s">
        <v>53</v>
      </c>
      <c r="C38" s="28" t="s">
        <v>229</v>
      </c>
      <c r="D38" s="19" t="s">
        <v>230</v>
      </c>
      <c r="E38" s="19" t="s">
        <v>10</v>
      </c>
      <c r="F38" s="18">
        <v>0.043</v>
      </c>
      <c r="G38" s="12">
        <v>270000</v>
      </c>
      <c r="H38" s="15">
        <f t="shared" si="0"/>
        <v>11609.999999999998</v>
      </c>
    </row>
    <row r="39" spans="2:8" ht="15">
      <c r="B39" s="9" t="s">
        <v>56</v>
      </c>
      <c r="C39" s="28" t="s">
        <v>231</v>
      </c>
      <c r="D39" s="19" t="s">
        <v>232</v>
      </c>
      <c r="E39" s="19" t="s">
        <v>10</v>
      </c>
      <c r="F39" s="18">
        <v>0.038</v>
      </c>
      <c r="G39" s="12">
        <v>270000</v>
      </c>
      <c r="H39" s="15">
        <f t="shared" si="0"/>
        <v>10260</v>
      </c>
    </row>
    <row r="40" spans="2:8" ht="15">
      <c r="B40" s="9" t="s">
        <v>60</v>
      </c>
      <c r="C40" s="28" t="s">
        <v>233</v>
      </c>
      <c r="D40" s="19" t="s">
        <v>234</v>
      </c>
      <c r="E40" s="19" t="s">
        <v>10</v>
      </c>
      <c r="F40" s="18">
        <v>0.036</v>
      </c>
      <c r="G40" s="12">
        <v>270000</v>
      </c>
      <c r="H40" s="15">
        <f t="shared" si="0"/>
        <v>9720</v>
      </c>
    </row>
    <row r="41" spans="2:8" ht="15">
      <c r="B41" s="9" t="s">
        <v>61</v>
      </c>
      <c r="C41" s="28" t="s">
        <v>235</v>
      </c>
      <c r="D41" s="19" t="s">
        <v>232</v>
      </c>
      <c r="E41" s="19" t="s">
        <v>10</v>
      </c>
      <c r="F41" s="18">
        <v>0.007</v>
      </c>
      <c r="G41" s="12">
        <v>270000</v>
      </c>
      <c r="H41" s="15">
        <f t="shared" si="0"/>
        <v>1890</v>
      </c>
    </row>
    <row r="42" spans="2:8" ht="15">
      <c r="B42" s="9" t="s">
        <v>64</v>
      </c>
      <c r="C42" s="28" t="s">
        <v>236</v>
      </c>
      <c r="D42" s="19" t="s">
        <v>234</v>
      </c>
      <c r="E42" s="19" t="s">
        <v>10</v>
      </c>
      <c r="F42" s="18">
        <v>0.0345</v>
      </c>
      <c r="G42" s="12">
        <v>270000</v>
      </c>
      <c r="H42" s="15">
        <f t="shared" si="0"/>
        <v>9315</v>
      </c>
    </row>
    <row r="43" spans="2:8" ht="15">
      <c r="B43" s="9" t="s">
        <v>66</v>
      </c>
      <c r="C43" s="28" t="s">
        <v>237</v>
      </c>
      <c r="D43" s="19" t="s">
        <v>234</v>
      </c>
      <c r="E43" s="19" t="s">
        <v>10</v>
      </c>
      <c r="F43" s="18">
        <v>0.007</v>
      </c>
      <c r="G43" s="12">
        <v>270000</v>
      </c>
      <c r="H43" s="15">
        <f aca="true" t="shared" si="1" ref="H43:H50">F43*G43</f>
        <v>1890</v>
      </c>
    </row>
    <row r="44" spans="2:8" ht="15">
      <c r="B44" s="9" t="s">
        <v>68</v>
      </c>
      <c r="C44" s="25" t="s">
        <v>601</v>
      </c>
      <c r="D44" s="19" t="s">
        <v>238</v>
      </c>
      <c r="E44" s="19" t="s">
        <v>10</v>
      </c>
      <c r="F44" s="18">
        <v>0.013</v>
      </c>
      <c r="G44" s="12">
        <v>270000</v>
      </c>
      <c r="H44" s="15">
        <f t="shared" si="1"/>
        <v>3510</v>
      </c>
    </row>
    <row r="45" spans="2:8" ht="15">
      <c r="B45" s="9" t="s">
        <v>71</v>
      </c>
      <c r="C45" s="25" t="s">
        <v>239</v>
      </c>
      <c r="D45" s="19" t="s">
        <v>240</v>
      </c>
      <c r="E45" s="19" t="s">
        <v>10</v>
      </c>
      <c r="F45" s="18">
        <v>0.01</v>
      </c>
      <c r="G45" s="12">
        <v>270000</v>
      </c>
      <c r="H45" s="15">
        <f t="shared" si="1"/>
        <v>2700</v>
      </c>
    </row>
    <row r="46" spans="2:8" ht="15">
      <c r="B46" s="9" t="s">
        <v>73</v>
      </c>
      <c r="C46" s="25" t="s">
        <v>241</v>
      </c>
      <c r="D46" s="19" t="s">
        <v>240</v>
      </c>
      <c r="E46" s="19" t="s">
        <v>10</v>
      </c>
      <c r="F46" s="18">
        <v>0.013</v>
      </c>
      <c r="G46" s="12">
        <v>270000</v>
      </c>
      <c r="H46" s="15">
        <f t="shared" si="1"/>
        <v>3510</v>
      </c>
    </row>
    <row r="47" spans="2:8" ht="15">
      <c r="B47" s="9" t="s">
        <v>75</v>
      </c>
      <c r="C47" s="25" t="s">
        <v>242</v>
      </c>
      <c r="D47" s="19" t="s">
        <v>243</v>
      </c>
      <c r="E47" s="19" t="s">
        <v>10</v>
      </c>
      <c r="F47" s="18">
        <v>0.01</v>
      </c>
      <c r="G47" s="12">
        <v>240000</v>
      </c>
      <c r="H47" s="15">
        <f t="shared" si="1"/>
        <v>2400</v>
      </c>
    </row>
    <row r="48" spans="2:8" ht="15">
      <c r="B48" s="9"/>
      <c r="C48" s="26" t="s">
        <v>244</v>
      </c>
      <c r="D48" s="19"/>
      <c r="E48" s="21" t="s">
        <v>10</v>
      </c>
      <c r="F48" s="22">
        <v>0.025</v>
      </c>
      <c r="G48" s="12"/>
      <c r="H48" s="13"/>
    </row>
    <row r="49" spans="2:8" ht="15">
      <c r="B49" s="9" t="s">
        <v>77</v>
      </c>
      <c r="C49" s="25" t="s">
        <v>245</v>
      </c>
      <c r="D49" s="19" t="s">
        <v>246</v>
      </c>
      <c r="E49" s="19" t="s">
        <v>10</v>
      </c>
      <c r="F49" s="17">
        <v>0.008</v>
      </c>
      <c r="G49" s="12">
        <v>2400000</v>
      </c>
      <c r="H49" s="15">
        <f t="shared" si="1"/>
        <v>19200</v>
      </c>
    </row>
    <row r="50" spans="2:8" ht="15">
      <c r="B50" s="9" t="s">
        <v>79</v>
      </c>
      <c r="C50" s="25" t="s">
        <v>247</v>
      </c>
      <c r="D50" s="19" t="s">
        <v>246</v>
      </c>
      <c r="E50" s="19" t="s">
        <v>10</v>
      </c>
      <c r="F50" s="18">
        <v>0.017</v>
      </c>
      <c r="G50" s="12">
        <v>2400000</v>
      </c>
      <c r="H50" s="15">
        <f t="shared" si="1"/>
        <v>40800</v>
      </c>
    </row>
    <row r="51" spans="2:8" ht="18" customHeight="1">
      <c r="B51" s="168" t="s">
        <v>559</v>
      </c>
      <c r="C51" s="169"/>
      <c r="D51" s="169"/>
      <c r="E51" s="169"/>
      <c r="F51" s="169"/>
      <c r="G51" s="169"/>
      <c r="H51" s="170"/>
    </row>
    <row r="52" spans="2:8" ht="25.5">
      <c r="B52" s="25"/>
      <c r="C52" s="26" t="s">
        <v>509</v>
      </c>
      <c r="D52" s="25"/>
      <c r="E52" s="25"/>
      <c r="F52" s="25"/>
      <c r="G52" s="25"/>
      <c r="H52" s="25"/>
    </row>
    <row r="53" spans="2:8" ht="27" customHeight="1">
      <c r="B53" s="9" t="s">
        <v>11</v>
      </c>
      <c r="C53" s="25" t="s">
        <v>602</v>
      </c>
      <c r="D53" s="12" t="s">
        <v>510</v>
      </c>
      <c r="E53" s="12" t="s">
        <v>10</v>
      </c>
      <c r="F53" s="200">
        <v>0.577</v>
      </c>
      <c r="G53" s="12">
        <v>550000</v>
      </c>
      <c r="H53" s="12">
        <f>F53*G53</f>
        <v>317350</v>
      </c>
    </row>
    <row r="54" spans="2:8" ht="15">
      <c r="B54" s="9" t="s">
        <v>13</v>
      </c>
      <c r="C54" s="25" t="s">
        <v>511</v>
      </c>
      <c r="D54" s="12" t="s">
        <v>240</v>
      </c>
      <c r="E54" s="12" t="s">
        <v>249</v>
      </c>
      <c r="F54" s="12">
        <v>38</v>
      </c>
      <c r="G54" s="12">
        <v>350</v>
      </c>
      <c r="H54" s="12">
        <f>F54*G54</f>
        <v>13300</v>
      </c>
    </row>
    <row r="55" spans="2:8" ht="15">
      <c r="B55" s="9" t="s">
        <v>14</v>
      </c>
      <c r="C55" s="25" t="s">
        <v>512</v>
      </c>
      <c r="D55" s="12" t="s">
        <v>240</v>
      </c>
      <c r="E55" s="12" t="s">
        <v>249</v>
      </c>
      <c r="F55" s="12">
        <v>106</v>
      </c>
      <c r="G55" s="12">
        <v>290</v>
      </c>
      <c r="H55" s="12">
        <f>F55*G55</f>
        <v>30740</v>
      </c>
    </row>
    <row r="56" spans="2:9" s="136" customFormat="1" ht="12.75">
      <c r="B56" s="9"/>
      <c r="C56" s="26" t="s">
        <v>552</v>
      </c>
      <c r="D56" s="12"/>
      <c r="E56" s="12"/>
      <c r="F56" s="12">
        <f>SUM(F57:F59)</f>
        <v>877</v>
      </c>
      <c r="G56" s="12"/>
      <c r="H56" s="12">
        <f>SUM(H57:H59)</f>
        <v>141750</v>
      </c>
      <c r="I56" s="137"/>
    </row>
    <row r="57" spans="2:9" s="136" customFormat="1" ht="30" customHeight="1">
      <c r="B57" s="9" t="s">
        <v>15</v>
      </c>
      <c r="C57" s="25" t="s">
        <v>551</v>
      </c>
      <c r="D57" s="12" t="s">
        <v>550</v>
      </c>
      <c r="E57" s="12" t="s">
        <v>249</v>
      </c>
      <c r="F57" s="12">
        <v>700</v>
      </c>
      <c r="G57" s="12">
        <v>180</v>
      </c>
      <c r="H57" s="12">
        <f>F57*G57</f>
        <v>126000</v>
      </c>
      <c r="I57" s="137"/>
    </row>
    <row r="58" spans="2:9" s="136" customFormat="1" ht="25.5">
      <c r="B58" s="9" t="s">
        <v>16</v>
      </c>
      <c r="C58" s="25" t="s">
        <v>553</v>
      </c>
      <c r="D58" s="12" t="s">
        <v>549</v>
      </c>
      <c r="E58" s="12" t="s">
        <v>249</v>
      </c>
      <c r="F58" s="12">
        <v>42</v>
      </c>
      <c r="G58" s="12">
        <v>150</v>
      </c>
      <c r="H58" s="12">
        <f>F58*G58</f>
        <v>6300</v>
      </c>
      <c r="I58" s="137"/>
    </row>
    <row r="59" spans="2:9" s="136" customFormat="1" ht="15" customHeight="1">
      <c r="B59" s="9" t="s">
        <v>17</v>
      </c>
      <c r="C59" s="25" t="s">
        <v>548</v>
      </c>
      <c r="D59" s="12" t="s">
        <v>547</v>
      </c>
      <c r="E59" s="12" t="s">
        <v>249</v>
      </c>
      <c r="F59" s="12">
        <v>135</v>
      </c>
      <c r="G59" s="12">
        <v>70</v>
      </c>
      <c r="H59" s="12">
        <f>F59*G59</f>
        <v>9450</v>
      </c>
      <c r="I59" s="137"/>
    </row>
    <row r="60" spans="2:9" s="136" customFormat="1" ht="15" customHeight="1">
      <c r="B60" s="168" t="s">
        <v>560</v>
      </c>
      <c r="C60" s="169"/>
      <c r="D60" s="169"/>
      <c r="E60" s="169"/>
      <c r="F60" s="169"/>
      <c r="G60" s="169"/>
      <c r="H60" s="170"/>
      <c r="I60" s="137"/>
    </row>
    <row r="61" spans="2:8" ht="18" customHeight="1">
      <c r="B61" s="118"/>
      <c r="C61" s="134" t="s">
        <v>196</v>
      </c>
      <c r="D61" s="135"/>
      <c r="E61" s="131" t="s">
        <v>10</v>
      </c>
      <c r="F61" s="138">
        <v>0.253</v>
      </c>
      <c r="G61" s="41"/>
      <c r="H61" s="42"/>
    </row>
    <row r="62" spans="2:12" ht="25.5">
      <c r="B62" s="118">
        <v>1</v>
      </c>
      <c r="C62" s="122" t="s">
        <v>561</v>
      </c>
      <c r="D62" s="133" t="s">
        <v>554</v>
      </c>
      <c r="E62" s="125" t="s">
        <v>10</v>
      </c>
      <c r="F62" s="139">
        <v>0.045</v>
      </c>
      <c r="G62" s="41">
        <v>290000</v>
      </c>
      <c r="H62" s="42">
        <f aca="true" t="shared" si="2" ref="H62:H68">F62*G62</f>
        <v>13050</v>
      </c>
      <c r="L62" s="140"/>
    </row>
    <row r="63" spans="2:8" ht="25.5">
      <c r="B63" s="118">
        <v>2</v>
      </c>
      <c r="C63" s="122" t="s">
        <v>562</v>
      </c>
      <c r="D63" s="133" t="s">
        <v>554</v>
      </c>
      <c r="E63" s="125" t="s">
        <v>10</v>
      </c>
      <c r="F63" s="139">
        <v>0.068</v>
      </c>
      <c r="G63" s="41">
        <v>290000</v>
      </c>
      <c r="H63" s="42">
        <f t="shared" si="2"/>
        <v>19720</v>
      </c>
    </row>
    <row r="64" spans="2:8" ht="18" customHeight="1">
      <c r="B64" s="118"/>
      <c r="C64" s="134" t="s">
        <v>603</v>
      </c>
      <c r="D64" s="135"/>
      <c r="E64" s="131" t="s">
        <v>10</v>
      </c>
      <c r="F64" s="141">
        <v>0.14</v>
      </c>
      <c r="G64" s="142"/>
      <c r="H64" s="142"/>
    </row>
    <row r="65" spans="2:9" ht="38.25">
      <c r="B65" s="118">
        <v>3</v>
      </c>
      <c r="C65" s="122" t="s">
        <v>555</v>
      </c>
      <c r="D65" s="133" t="s">
        <v>556</v>
      </c>
      <c r="E65" s="125" t="s">
        <v>10</v>
      </c>
      <c r="F65" s="139">
        <v>0.06</v>
      </c>
      <c r="G65" s="41">
        <v>190000</v>
      </c>
      <c r="H65" s="42">
        <f t="shared" si="2"/>
        <v>11400</v>
      </c>
      <c r="I65" s="2"/>
    </row>
    <row r="66" spans="2:9" ht="39">
      <c r="B66" s="118">
        <v>4</v>
      </c>
      <c r="C66" s="122" t="s">
        <v>557</v>
      </c>
      <c r="D66" s="133" t="s">
        <v>556</v>
      </c>
      <c r="E66" s="125" t="s">
        <v>10</v>
      </c>
      <c r="F66" s="139">
        <v>0.08</v>
      </c>
      <c r="G66" s="41">
        <v>190000</v>
      </c>
      <c r="H66" s="42">
        <f t="shared" si="2"/>
        <v>15200</v>
      </c>
      <c r="I66" s="2"/>
    </row>
    <row r="67" spans="2:8" ht="18" customHeight="1">
      <c r="B67" s="118"/>
      <c r="C67" s="134" t="s">
        <v>228</v>
      </c>
      <c r="D67" s="135"/>
      <c r="E67" s="131" t="s">
        <v>10</v>
      </c>
      <c r="F67" s="138">
        <v>0.072</v>
      </c>
      <c r="G67" s="41"/>
      <c r="H67" s="42"/>
    </row>
    <row r="68" spans="2:8" ht="14.25">
      <c r="B68" s="118">
        <v>36</v>
      </c>
      <c r="C68" s="122" t="s">
        <v>563</v>
      </c>
      <c r="D68" s="133" t="s">
        <v>558</v>
      </c>
      <c r="E68" s="125" t="s">
        <v>10</v>
      </c>
      <c r="F68" s="139">
        <v>0.072</v>
      </c>
      <c r="G68" s="41">
        <v>290000</v>
      </c>
      <c r="H68" s="42">
        <f t="shared" si="2"/>
        <v>20880</v>
      </c>
    </row>
  </sheetData>
  <sheetProtection/>
  <mergeCells count="4">
    <mergeCell ref="B60:H60"/>
    <mergeCell ref="B2:H2"/>
    <mergeCell ref="A1:B1"/>
    <mergeCell ref="B51:H51"/>
  </mergeCells>
  <hyperlinks>
    <hyperlink ref="A1:B1" location="ГЛАВНАЯ!A1" display="НА ГЛАВНУЮ"/>
  </hyperlinks>
  <printOptions/>
  <pageMargins left="0.7" right="0.7" top="0.75" bottom="0.75" header="0.3" footer="0.3"/>
  <pageSetup orientation="portrait" paperSize="9"/>
  <ignoredErrors>
    <ignoredError sqref="B48:B50 B5:B28 B53:B59 B29:B47" numberStoredAsText="1"/>
    <ignoredError sqref="F29 F37" formulaRange="1"/>
    <ignoredError sqref="H5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10.28125" style="3" customWidth="1"/>
    <col min="2" max="2" width="8.8515625" style="3" customWidth="1"/>
    <col min="3" max="3" width="28.28125" style="29" customWidth="1"/>
    <col min="4" max="4" width="17.421875" style="3" customWidth="1"/>
    <col min="5" max="5" width="5.7109375" style="3" customWidth="1"/>
    <col min="6" max="6" width="10.57421875" style="3" customWidth="1"/>
    <col min="7" max="7" width="13.28125" style="3" customWidth="1"/>
    <col min="8" max="8" width="12.2812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27.75" customHeight="1">
      <c r="B2" s="168" t="s">
        <v>1</v>
      </c>
      <c r="C2" s="169"/>
      <c r="D2" s="169"/>
      <c r="E2" s="169"/>
      <c r="F2" s="169"/>
      <c r="G2" s="169"/>
      <c r="H2" s="170"/>
    </row>
    <row r="3" spans="2:8" ht="52.5">
      <c r="B3" s="6" t="s">
        <v>2</v>
      </c>
      <c r="C3" s="23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2:8" ht="39">
      <c r="B4" s="9"/>
      <c r="C4" s="24" t="s">
        <v>9</v>
      </c>
      <c r="D4" s="10"/>
      <c r="E4" s="10" t="s">
        <v>10</v>
      </c>
      <c r="F4" s="11">
        <f>SUM(F5:F9)</f>
        <v>10.876</v>
      </c>
      <c r="G4" s="12"/>
      <c r="H4" s="13"/>
    </row>
    <row r="5" spans="2:8" ht="14.25">
      <c r="B5" s="9" t="s">
        <v>28</v>
      </c>
      <c r="C5" s="25" t="s">
        <v>582</v>
      </c>
      <c r="D5" s="9" t="s">
        <v>12</v>
      </c>
      <c r="E5" s="9" t="s">
        <v>10</v>
      </c>
      <c r="F5" s="14">
        <v>6.05</v>
      </c>
      <c r="G5" s="12">
        <v>25000</v>
      </c>
      <c r="H5" s="15">
        <f aca="true" t="shared" si="0" ref="H5:H35">F5*G5</f>
        <v>151250</v>
      </c>
    </row>
    <row r="6" spans="2:8" ht="14.25">
      <c r="B6" s="9" t="s">
        <v>30</v>
      </c>
      <c r="C6" s="25" t="s">
        <v>583</v>
      </c>
      <c r="D6" s="9" t="s">
        <v>12</v>
      </c>
      <c r="E6" s="9" t="s">
        <v>10</v>
      </c>
      <c r="F6" s="14">
        <v>0.5</v>
      </c>
      <c r="G6" s="12">
        <v>25000</v>
      </c>
      <c r="H6" s="15">
        <f t="shared" si="0"/>
        <v>12500</v>
      </c>
    </row>
    <row r="7" spans="2:8" ht="14.25">
      <c r="B7" s="9" t="s">
        <v>31</v>
      </c>
      <c r="C7" s="25" t="s">
        <v>584</v>
      </c>
      <c r="D7" s="9" t="s">
        <v>12</v>
      </c>
      <c r="E7" s="9" t="s">
        <v>10</v>
      </c>
      <c r="F7" s="14">
        <v>1.2</v>
      </c>
      <c r="G7" s="12">
        <v>25000</v>
      </c>
      <c r="H7" s="15">
        <f t="shared" si="0"/>
        <v>30000</v>
      </c>
    </row>
    <row r="8" spans="2:8" ht="14.25">
      <c r="B8" s="9" t="s">
        <v>32</v>
      </c>
      <c r="C8" s="25" t="s">
        <v>585</v>
      </c>
      <c r="D8" s="9" t="s">
        <v>12</v>
      </c>
      <c r="E8" s="9" t="s">
        <v>10</v>
      </c>
      <c r="F8" s="14">
        <v>0.476</v>
      </c>
      <c r="G8" s="12">
        <v>25000</v>
      </c>
      <c r="H8" s="15">
        <f t="shared" si="0"/>
        <v>11900</v>
      </c>
    </row>
    <row r="9" spans="2:8" ht="14.25">
      <c r="B9" s="9" t="s">
        <v>34</v>
      </c>
      <c r="C9" s="25" t="s">
        <v>35</v>
      </c>
      <c r="D9" s="9" t="s">
        <v>12</v>
      </c>
      <c r="E9" s="9" t="s">
        <v>10</v>
      </c>
      <c r="F9" s="14">
        <v>2.65</v>
      </c>
      <c r="G9" s="12">
        <v>26000</v>
      </c>
      <c r="H9" s="15">
        <f t="shared" si="0"/>
        <v>68900</v>
      </c>
    </row>
    <row r="10" spans="2:8" ht="39">
      <c r="B10" s="9"/>
      <c r="C10" s="26" t="s">
        <v>38</v>
      </c>
      <c r="D10" s="10"/>
      <c r="E10" s="10" t="s">
        <v>10</v>
      </c>
      <c r="F10" s="11">
        <f>SUM(F11:F18)</f>
        <v>4.444999999999999</v>
      </c>
      <c r="G10" s="12"/>
      <c r="H10" s="13"/>
    </row>
    <row r="11" spans="2:8" ht="14.25">
      <c r="B11" s="9" t="s">
        <v>41</v>
      </c>
      <c r="C11" s="25" t="s">
        <v>586</v>
      </c>
      <c r="D11" s="16" t="s">
        <v>40</v>
      </c>
      <c r="E11" s="9" t="s">
        <v>10</v>
      </c>
      <c r="F11" s="14">
        <v>0.1</v>
      </c>
      <c r="G11" s="12">
        <v>32000</v>
      </c>
      <c r="H11" s="15">
        <f t="shared" si="0"/>
        <v>3200</v>
      </c>
    </row>
    <row r="12" spans="2:8" ht="14.25">
      <c r="B12" s="9" t="s">
        <v>45</v>
      </c>
      <c r="C12" s="25" t="s">
        <v>587</v>
      </c>
      <c r="D12" s="16" t="s">
        <v>40</v>
      </c>
      <c r="E12" s="9" t="s">
        <v>10</v>
      </c>
      <c r="F12" s="14">
        <v>0.37</v>
      </c>
      <c r="G12" s="12">
        <v>32000</v>
      </c>
      <c r="H12" s="15">
        <f t="shared" si="0"/>
        <v>11840</v>
      </c>
    </row>
    <row r="13" spans="2:8" ht="14.25">
      <c r="B13" s="9" t="s">
        <v>42</v>
      </c>
      <c r="C13" s="25" t="s">
        <v>43</v>
      </c>
      <c r="D13" s="16" t="s">
        <v>40</v>
      </c>
      <c r="E13" s="9" t="s">
        <v>10</v>
      </c>
      <c r="F13" s="14">
        <v>0.6</v>
      </c>
      <c r="G13" s="12">
        <v>42000</v>
      </c>
      <c r="H13" s="15">
        <f>F13*G13</f>
        <v>25200</v>
      </c>
    </row>
    <row r="14" spans="2:8" ht="14.25">
      <c r="B14" s="9" t="s">
        <v>47</v>
      </c>
      <c r="C14" s="25" t="s">
        <v>48</v>
      </c>
      <c r="D14" s="16" t="s">
        <v>40</v>
      </c>
      <c r="E14" s="9" t="s">
        <v>10</v>
      </c>
      <c r="F14" s="14">
        <v>0.225</v>
      </c>
      <c r="G14" s="12">
        <v>36000</v>
      </c>
      <c r="H14" s="15">
        <f t="shared" si="0"/>
        <v>8100</v>
      </c>
    </row>
    <row r="15" spans="2:8" ht="14.25">
      <c r="B15" s="9" t="s">
        <v>49</v>
      </c>
      <c r="C15" s="25" t="s">
        <v>588</v>
      </c>
      <c r="D15" s="9" t="s">
        <v>50</v>
      </c>
      <c r="E15" s="9" t="s">
        <v>10</v>
      </c>
      <c r="F15" s="14">
        <v>2.3</v>
      </c>
      <c r="G15" s="12">
        <v>32000</v>
      </c>
      <c r="H15" s="15">
        <f t="shared" si="0"/>
        <v>73600</v>
      </c>
    </row>
    <row r="16" spans="2:8" ht="14.25">
      <c r="B16" s="9" t="s">
        <v>51</v>
      </c>
      <c r="C16" s="25" t="s">
        <v>52</v>
      </c>
      <c r="D16" s="9" t="s">
        <v>40</v>
      </c>
      <c r="E16" s="9" t="s">
        <v>10</v>
      </c>
      <c r="F16" s="14">
        <v>0.25</v>
      </c>
      <c r="G16" s="12">
        <v>24000</v>
      </c>
      <c r="H16" s="15">
        <f t="shared" si="0"/>
        <v>6000</v>
      </c>
    </row>
    <row r="17" spans="2:8" ht="14.25">
      <c r="B17" s="9" t="s">
        <v>53</v>
      </c>
      <c r="C17" s="25" t="s">
        <v>54</v>
      </c>
      <c r="D17" s="9" t="s">
        <v>55</v>
      </c>
      <c r="E17" s="9" t="s">
        <v>10</v>
      </c>
      <c r="F17" s="14">
        <v>0.5</v>
      </c>
      <c r="G17" s="12">
        <v>60000</v>
      </c>
      <c r="H17" s="15">
        <f t="shared" si="0"/>
        <v>30000</v>
      </c>
    </row>
    <row r="18" spans="2:8" ht="14.25">
      <c r="B18" s="9" t="s">
        <v>56</v>
      </c>
      <c r="C18" s="25" t="s">
        <v>57</v>
      </c>
      <c r="D18" s="9" t="s">
        <v>58</v>
      </c>
      <c r="E18" s="9" t="s">
        <v>10</v>
      </c>
      <c r="F18" s="14">
        <v>0.1</v>
      </c>
      <c r="G18" s="12">
        <v>57000</v>
      </c>
      <c r="H18" s="15">
        <f t="shared" si="0"/>
        <v>5700</v>
      </c>
    </row>
    <row r="19" spans="2:8" ht="26.25">
      <c r="B19" s="9"/>
      <c r="C19" s="26" t="s">
        <v>59</v>
      </c>
      <c r="D19" s="9"/>
      <c r="E19" s="10" t="s">
        <v>10</v>
      </c>
      <c r="F19" s="11">
        <f>SUM(F20:F35)</f>
        <v>8.036000000000001</v>
      </c>
      <c r="G19" s="12"/>
      <c r="H19" s="13"/>
    </row>
    <row r="20" spans="2:8" ht="14.25">
      <c r="B20" s="9" t="s">
        <v>61</v>
      </c>
      <c r="C20" s="25" t="s">
        <v>62</v>
      </c>
      <c r="D20" s="9" t="s">
        <v>63</v>
      </c>
      <c r="E20" s="9" t="s">
        <v>10</v>
      </c>
      <c r="F20" s="14">
        <v>0.1</v>
      </c>
      <c r="G20" s="12">
        <v>24000</v>
      </c>
      <c r="H20" s="15">
        <f t="shared" si="0"/>
        <v>2400</v>
      </c>
    </row>
    <row r="21" spans="2:8" ht="14.25">
      <c r="B21" s="9" t="s">
        <v>64</v>
      </c>
      <c r="C21" s="25" t="s">
        <v>65</v>
      </c>
      <c r="D21" s="9" t="s">
        <v>63</v>
      </c>
      <c r="E21" s="9" t="s">
        <v>10</v>
      </c>
      <c r="F21" s="14">
        <v>0.08</v>
      </c>
      <c r="G21" s="12">
        <v>24000</v>
      </c>
      <c r="H21" s="15">
        <f t="shared" si="0"/>
        <v>1920</v>
      </c>
    </row>
    <row r="22" spans="2:8" ht="14.25">
      <c r="B22" s="9" t="s">
        <v>66</v>
      </c>
      <c r="C22" s="25" t="s">
        <v>67</v>
      </c>
      <c r="D22" s="9" t="s">
        <v>63</v>
      </c>
      <c r="E22" s="9" t="s">
        <v>10</v>
      </c>
      <c r="F22" s="14">
        <v>0.27</v>
      </c>
      <c r="G22" s="12">
        <v>24000</v>
      </c>
      <c r="H22" s="15">
        <f t="shared" si="0"/>
        <v>6480</v>
      </c>
    </row>
    <row r="23" spans="2:8" ht="14.25">
      <c r="B23" s="9" t="s">
        <v>68</v>
      </c>
      <c r="C23" s="25" t="s">
        <v>69</v>
      </c>
      <c r="D23" s="9" t="s">
        <v>70</v>
      </c>
      <c r="E23" s="9" t="s">
        <v>10</v>
      </c>
      <c r="F23" s="14">
        <v>0.3</v>
      </c>
      <c r="G23" s="12">
        <v>24000</v>
      </c>
      <c r="H23" s="15">
        <f t="shared" si="0"/>
        <v>7200</v>
      </c>
    </row>
    <row r="24" spans="2:8" ht="14.25">
      <c r="B24" s="9" t="s">
        <v>71</v>
      </c>
      <c r="C24" s="25" t="s">
        <v>72</v>
      </c>
      <c r="D24" s="9" t="s">
        <v>70</v>
      </c>
      <c r="E24" s="9" t="s">
        <v>10</v>
      </c>
      <c r="F24" s="14">
        <v>0.32</v>
      </c>
      <c r="G24" s="12">
        <v>24000</v>
      </c>
      <c r="H24" s="15">
        <f t="shared" si="0"/>
        <v>7680</v>
      </c>
    </row>
    <row r="25" spans="2:8" ht="14.25">
      <c r="B25" s="9" t="s">
        <v>73</v>
      </c>
      <c r="C25" s="25" t="s">
        <v>74</v>
      </c>
      <c r="D25" s="9" t="s">
        <v>63</v>
      </c>
      <c r="E25" s="9" t="s">
        <v>10</v>
      </c>
      <c r="F25" s="14">
        <v>1.06</v>
      </c>
      <c r="G25" s="12">
        <v>24000</v>
      </c>
      <c r="H25" s="15">
        <f t="shared" si="0"/>
        <v>25440</v>
      </c>
    </row>
    <row r="26" spans="2:8" ht="14.25">
      <c r="B26" s="9" t="s">
        <v>77</v>
      </c>
      <c r="C26" s="25" t="s">
        <v>78</v>
      </c>
      <c r="D26" s="9" t="s">
        <v>63</v>
      </c>
      <c r="E26" s="9" t="s">
        <v>10</v>
      </c>
      <c r="F26" s="14">
        <v>0.673</v>
      </c>
      <c r="G26" s="12">
        <v>24000</v>
      </c>
      <c r="H26" s="15">
        <f t="shared" si="0"/>
        <v>16152.000000000002</v>
      </c>
    </row>
    <row r="27" spans="2:8" ht="14.25">
      <c r="B27" s="9" t="s">
        <v>80</v>
      </c>
      <c r="C27" s="25" t="s">
        <v>81</v>
      </c>
      <c r="D27" s="9" t="s">
        <v>63</v>
      </c>
      <c r="E27" s="9" t="s">
        <v>10</v>
      </c>
      <c r="F27" s="14">
        <v>0.228</v>
      </c>
      <c r="G27" s="12">
        <v>24000</v>
      </c>
      <c r="H27" s="15">
        <f t="shared" si="0"/>
        <v>5472</v>
      </c>
    </row>
    <row r="28" spans="2:8" ht="14.25">
      <c r="B28" s="9" t="s">
        <v>82</v>
      </c>
      <c r="C28" s="25" t="s">
        <v>83</v>
      </c>
      <c r="D28" s="9" t="s">
        <v>63</v>
      </c>
      <c r="E28" s="9" t="s">
        <v>10</v>
      </c>
      <c r="F28" s="14">
        <v>1</v>
      </c>
      <c r="G28" s="12">
        <v>26000</v>
      </c>
      <c r="H28" s="15">
        <f t="shared" si="0"/>
        <v>26000</v>
      </c>
    </row>
    <row r="29" spans="2:8" ht="14.25">
      <c r="B29" s="9" t="s">
        <v>84</v>
      </c>
      <c r="C29" s="25" t="s">
        <v>85</v>
      </c>
      <c r="D29" s="9" t="s">
        <v>70</v>
      </c>
      <c r="E29" s="9" t="s">
        <v>10</v>
      </c>
      <c r="F29" s="14">
        <v>0.5</v>
      </c>
      <c r="G29" s="12">
        <v>26000</v>
      </c>
      <c r="H29" s="15">
        <f t="shared" si="0"/>
        <v>13000</v>
      </c>
    </row>
    <row r="30" spans="2:8" ht="14.25">
      <c r="B30" s="9" t="s">
        <v>86</v>
      </c>
      <c r="C30" s="25" t="s">
        <v>87</v>
      </c>
      <c r="D30" s="9" t="s">
        <v>63</v>
      </c>
      <c r="E30" s="9" t="s">
        <v>10</v>
      </c>
      <c r="F30" s="14">
        <v>0.4</v>
      </c>
      <c r="G30" s="12">
        <v>26000</v>
      </c>
      <c r="H30" s="15">
        <f t="shared" si="0"/>
        <v>10400</v>
      </c>
    </row>
    <row r="31" spans="2:8" ht="14.25">
      <c r="B31" s="9" t="s">
        <v>88</v>
      </c>
      <c r="C31" s="25" t="s">
        <v>89</v>
      </c>
      <c r="D31" s="9" t="s">
        <v>63</v>
      </c>
      <c r="E31" s="9" t="s">
        <v>10</v>
      </c>
      <c r="F31" s="14">
        <v>0.45</v>
      </c>
      <c r="G31" s="12">
        <v>26000</v>
      </c>
      <c r="H31" s="15">
        <f t="shared" si="0"/>
        <v>11700</v>
      </c>
    </row>
    <row r="32" spans="2:8" ht="14.25">
      <c r="B32" s="9" t="s">
        <v>90</v>
      </c>
      <c r="C32" s="25" t="s">
        <v>91</v>
      </c>
      <c r="D32" s="9" t="s">
        <v>92</v>
      </c>
      <c r="E32" s="9" t="s">
        <v>10</v>
      </c>
      <c r="F32" s="14">
        <v>1.21</v>
      </c>
      <c r="G32" s="12">
        <v>73000</v>
      </c>
      <c r="H32" s="15">
        <f t="shared" si="0"/>
        <v>88330</v>
      </c>
    </row>
    <row r="33" spans="2:8" ht="14.25">
      <c r="B33" s="9" t="s">
        <v>93</v>
      </c>
      <c r="C33" s="25" t="s">
        <v>94</v>
      </c>
      <c r="D33" s="9" t="s">
        <v>92</v>
      </c>
      <c r="E33" s="9" t="s">
        <v>10</v>
      </c>
      <c r="F33" s="14">
        <v>0.15</v>
      </c>
      <c r="G33" s="12">
        <v>73000</v>
      </c>
      <c r="H33" s="15">
        <f t="shared" si="0"/>
        <v>10950</v>
      </c>
    </row>
    <row r="34" spans="2:8" ht="14.25">
      <c r="B34" s="9" t="s">
        <v>95</v>
      </c>
      <c r="C34" s="25" t="s">
        <v>96</v>
      </c>
      <c r="D34" s="9" t="s">
        <v>92</v>
      </c>
      <c r="E34" s="9" t="s">
        <v>10</v>
      </c>
      <c r="F34" s="14">
        <v>0.3</v>
      </c>
      <c r="G34" s="12">
        <v>73000</v>
      </c>
      <c r="H34" s="15">
        <f t="shared" si="0"/>
        <v>21900</v>
      </c>
    </row>
    <row r="35" spans="2:8" ht="14.25">
      <c r="B35" s="9" t="s">
        <v>97</v>
      </c>
      <c r="C35" s="25" t="s">
        <v>98</v>
      </c>
      <c r="D35" s="9" t="s">
        <v>92</v>
      </c>
      <c r="E35" s="9" t="s">
        <v>10</v>
      </c>
      <c r="F35" s="14">
        <v>0.995</v>
      </c>
      <c r="G35" s="12">
        <v>73000</v>
      </c>
      <c r="H35" s="15">
        <f t="shared" si="0"/>
        <v>72635</v>
      </c>
    </row>
    <row r="36" spans="2:8" ht="26.25">
      <c r="B36" s="9"/>
      <c r="C36" s="26" t="s">
        <v>130</v>
      </c>
      <c r="D36" s="19"/>
      <c r="E36" s="10" t="s">
        <v>10</v>
      </c>
      <c r="F36" s="20">
        <v>0.195</v>
      </c>
      <c r="G36" s="12"/>
      <c r="H36" s="13"/>
    </row>
    <row r="37" spans="2:8" ht="14.25">
      <c r="B37" s="9" t="s">
        <v>131</v>
      </c>
      <c r="C37" s="25" t="s">
        <v>132</v>
      </c>
      <c r="D37" s="19" t="s">
        <v>133</v>
      </c>
      <c r="E37" s="19" t="s">
        <v>10</v>
      </c>
      <c r="F37" s="18">
        <v>0.12</v>
      </c>
      <c r="G37" s="12">
        <v>24000</v>
      </c>
      <c r="H37" s="15">
        <f>F37*G37</f>
        <v>2880</v>
      </c>
    </row>
    <row r="38" spans="2:8" ht="14.25">
      <c r="B38" s="9" t="s">
        <v>134</v>
      </c>
      <c r="C38" s="25" t="s">
        <v>135</v>
      </c>
      <c r="D38" s="19" t="s">
        <v>133</v>
      </c>
      <c r="E38" s="19" t="s">
        <v>10</v>
      </c>
      <c r="F38" s="18">
        <v>0.075</v>
      </c>
      <c r="G38" s="12">
        <v>24000</v>
      </c>
      <c r="H38" s="15">
        <f>F38*G38</f>
        <v>1800</v>
      </c>
    </row>
    <row r="39" spans="2:8" ht="26.25">
      <c r="B39" s="9"/>
      <c r="C39" s="26" t="s">
        <v>136</v>
      </c>
      <c r="D39" s="19"/>
      <c r="E39" s="21" t="s">
        <v>10</v>
      </c>
      <c r="F39" s="20">
        <f>SUM(F40:F67)</f>
        <v>3.39</v>
      </c>
      <c r="G39" s="12"/>
      <c r="H39" s="13"/>
    </row>
    <row r="40" spans="2:8" ht="14.25">
      <c r="B40" s="9" t="s">
        <v>137</v>
      </c>
      <c r="C40" s="25" t="s">
        <v>138</v>
      </c>
      <c r="D40" s="19" t="s">
        <v>139</v>
      </c>
      <c r="E40" s="19" t="s">
        <v>10</v>
      </c>
      <c r="F40" s="18">
        <v>0.5</v>
      </c>
      <c r="G40" s="12">
        <v>22000</v>
      </c>
      <c r="H40" s="15">
        <f aca="true" t="shared" si="1" ref="H40:H67">F40*G40</f>
        <v>11000</v>
      </c>
    </row>
    <row r="41" spans="2:8" ht="14.25">
      <c r="B41" s="9" t="s">
        <v>140</v>
      </c>
      <c r="C41" s="25" t="s">
        <v>141</v>
      </c>
      <c r="D41" s="19" t="s">
        <v>139</v>
      </c>
      <c r="E41" s="19" t="s">
        <v>10</v>
      </c>
      <c r="F41" s="18">
        <v>0.055</v>
      </c>
      <c r="G41" s="12">
        <v>22000</v>
      </c>
      <c r="H41" s="15">
        <f t="shared" si="1"/>
        <v>1210</v>
      </c>
    </row>
    <row r="42" spans="2:8" ht="14.25">
      <c r="B42" s="9" t="s">
        <v>142</v>
      </c>
      <c r="C42" s="25" t="s">
        <v>143</v>
      </c>
      <c r="D42" s="19" t="s">
        <v>139</v>
      </c>
      <c r="E42" s="19" t="s">
        <v>10</v>
      </c>
      <c r="F42" s="18">
        <v>0.05</v>
      </c>
      <c r="G42" s="12">
        <v>22000</v>
      </c>
      <c r="H42" s="15">
        <f t="shared" si="1"/>
        <v>1100</v>
      </c>
    </row>
    <row r="43" spans="2:8" ht="14.25">
      <c r="B43" s="9" t="s">
        <v>144</v>
      </c>
      <c r="C43" s="25" t="s">
        <v>145</v>
      </c>
      <c r="D43" s="19" t="s">
        <v>21</v>
      </c>
      <c r="E43" s="19" t="s">
        <v>10</v>
      </c>
      <c r="F43" s="18">
        <v>0.075</v>
      </c>
      <c r="G43" s="12">
        <v>22000</v>
      </c>
      <c r="H43" s="15">
        <f t="shared" si="1"/>
        <v>1650</v>
      </c>
    </row>
    <row r="44" spans="2:8" ht="14.25">
      <c r="B44" s="9" t="s">
        <v>146</v>
      </c>
      <c r="C44" s="25" t="s">
        <v>592</v>
      </c>
      <c r="D44" s="19" t="s">
        <v>21</v>
      </c>
      <c r="E44" s="19" t="s">
        <v>10</v>
      </c>
      <c r="F44" s="18">
        <v>0.15</v>
      </c>
      <c r="G44" s="12">
        <v>27000</v>
      </c>
      <c r="H44" s="15">
        <f t="shared" si="1"/>
        <v>4050</v>
      </c>
    </row>
    <row r="45" spans="2:8" ht="14.25">
      <c r="B45" s="9" t="s">
        <v>147</v>
      </c>
      <c r="C45" s="25" t="s">
        <v>148</v>
      </c>
      <c r="D45" s="19" t="s">
        <v>139</v>
      </c>
      <c r="E45" s="19" t="s">
        <v>10</v>
      </c>
      <c r="F45" s="18">
        <v>0.075</v>
      </c>
      <c r="G45" s="12">
        <v>22000</v>
      </c>
      <c r="H45" s="15">
        <f t="shared" si="1"/>
        <v>1650</v>
      </c>
    </row>
    <row r="46" spans="2:8" ht="14.25">
      <c r="B46" s="9" t="s">
        <v>149</v>
      </c>
      <c r="C46" s="25" t="s">
        <v>150</v>
      </c>
      <c r="D46" s="19" t="s">
        <v>21</v>
      </c>
      <c r="E46" s="19" t="s">
        <v>10</v>
      </c>
      <c r="F46" s="18">
        <v>0.085</v>
      </c>
      <c r="G46" s="12">
        <v>22000</v>
      </c>
      <c r="H46" s="15">
        <f t="shared" si="1"/>
        <v>1870.0000000000002</v>
      </c>
    </row>
    <row r="47" spans="2:8" ht="14.25">
      <c r="B47" s="9" t="s">
        <v>151</v>
      </c>
      <c r="C47" s="25" t="s">
        <v>152</v>
      </c>
      <c r="D47" s="19" t="s">
        <v>21</v>
      </c>
      <c r="E47" s="19" t="s">
        <v>10</v>
      </c>
      <c r="F47" s="18">
        <v>0.08</v>
      </c>
      <c r="G47" s="12">
        <v>22000</v>
      </c>
      <c r="H47" s="15">
        <f t="shared" si="1"/>
        <v>1760</v>
      </c>
    </row>
    <row r="48" spans="2:8" ht="14.25">
      <c r="B48" s="9" t="s">
        <v>153</v>
      </c>
      <c r="C48" s="25" t="s">
        <v>154</v>
      </c>
      <c r="D48" s="19" t="s">
        <v>21</v>
      </c>
      <c r="E48" s="19" t="s">
        <v>10</v>
      </c>
      <c r="F48" s="18">
        <v>0.1</v>
      </c>
      <c r="G48" s="12">
        <v>22000</v>
      </c>
      <c r="H48" s="15">
        <f t="shared" si="1"/>
        <v>2200</v>
      </c>
    </row>
    <row r="49" spans="2:8" ht="14.25">
      <c r="B49" s="9" t="s">
        <v>155</v>
      </c>
      <c r="C49" s="25" t="s">
        <v>156</v>
      </c>
      <c r="D49" s="19" t="s">
        <v>139</v>
      </c>
      <c r="E49" s="19" t="s">
        <v>10</v>
      </c>
      <c r="F49" s="18">
        <v>0.15</v>
      </c>
      <c r="G49" s="12">
        <v>22000</v>
      </c>
      <c r="H49" s="15">
        <f t="shared" si="1"/>
        <v>3300</v>
      </c>
    </row>
    <row r="50" spans="2:8" ht="14.25">
      <c r="B50" s="9" t="s">
        <v>157</v>
      </c>
      <c r="C50" s="25" t="s">
        <v>158</v>
      </c>
      <c r="D50" s="19" t="s">
        <v>40</v>
      </c>
      <c r="E50" s="19" t="s">
        <v>10</v>
      </c>
      <c r="F50" s="18">
        <v>0.075</v>
      </c>
      <c r="G50" s="12">
        <v>32000</v>
      </c>
      <c r="H50" s="15">
        <f t="shared" si="1"/>
        <v>2400</v>
      </c>
    </row>
    <row r="51" spans="2:8" ht="14.25">
      <c r="B51" s="9" t="s">
        <v>159</v>
      </c>
      <c r="C51" s="25" t="s">
        <v>160</v>
      </c>
      <c r="D51" s="19" t="s">
        <v>21</v>
      </c>
      <c r="E51" s="19" t="s">
        <v>10</v>
      </c>
      <c r="F51" s="18">
        <v>0.075</v>
      </c>
      <c r="G51" s="12">
        <v>22000</v>
      </c>
      <c r="H51" s="15">
        <f t="shared" si="1"/>
        <v>1650</v>
      </c>
    </row>
    <row r="52" spans="2:8" ht="14.25">
      <c r="B52" s="9" t="s">
        <v>161</v>
      </c>
      <c r="C52" s="25" t="s">
        <v>162</v>
      </c>
      <c r="D52" s="19" t="s">
        <v>21</v>
      </c>
      <c r="E52" s="19" t="s">
        <v>10</v>
      </c>
      <c r="F52" s="18">
        <v>0.05</v>
      </c>
      <c r="G52" s="12">
        <v>22000</v>
      </c>
      <c r="H52" s="15">
        <f t="shared" si="1"/>
        <v>1100</v>
      </c>
    </row>
    <row r="53" spans="2:8" ht="14.25">
      <c r="B53" s="9" t="s">
        <v>163</v>
      </c>
      <c r="C53" s="25" t="s">
        <v>164</v>
      </c>
      <c r="D53" s="19" t="s">
        <v>21</v>
      </c>
      <c r="E53" s="19" t="s">
        <v>10</v>
      </c>
      <c r="F53" s="18">
        <v>0.151</v>
      </c>
      <c r="G53" s="12">
        <v>22000</v>
      </c>
      <c r="H53" s="15">
        <f t="shared" si="1"/>
        <v>3322</v>
      </c>
    </row>
    <row r="54" spans="2:8" ht="14.25">
      <c r="B54" s="9" t="s">
        <v>165</v>
      </c>
      <c r="C54" s="25" t="s">
        <v>166</v>
      </c>
      <c r="D54" s="19" t="s">
        <v>21</v>
      </c>
      <c r="E54" s="19" t="s">
        <v>10</v>
      </c>
      <c r="F54" s="18">
        <v>0.1</v>
      </c>
      <c r="G54" s="12">
        <v>22000</v>
      </c>
      <c r="H54" s="15">
        <f t="shared" si="1"/>
        <v>2200</v>
      </c>
    </row>
    <row r="55" spans="2:8" ht="14.25">
      <c r="B55" s="9" t="s">
        <v>167</v>
      </c>
      <c r="C55" s="25" t="s">
        <v>591</v>
      </c>
      <c r="D55" s="19" t="s">
        <v>12</v>
      </c>
      <c r="E55" s="19" t="s">
        <v>10</v>
      </c>
      <c r="F55" s="18">
        <v>0.135</v>
      </c>
      <c r="G55" s="12">
        <v>27000</v>
      </c>
      <c r="H55" s="15">
        <f t="shared" si="1"/>
        <v>3645.0000000000005</v>
      </c>
    </row>
    <row r="56" spans="2:8" ht="14.25">
      <c r="B56" s="9" t="s">
        <v>168</v>
      </c>
      <c r="C56" s="25" t="s">
        <v>169</v>
      </c>
      <c r="D56" s="19" t="s">
        <v>21</v>
      </c>
      <c r="E56" s="19" t="s">
        <v>10</v>
      </c>
      <c r="F56" s="18">
        <v>0.162</v>
      </c>
      <c r="G56" s="12">
        <v>22000</v>
      </c>
      <c r="H56" s="15">
        <f t="shared" si="1"/>
        <v>3564</v>
      </c>
    </row>
    <row r="57" spans="2:8" ht="14.25">
      <c r="B57" s="9" t="s">
        <v>170</v>
      </c>
      <c r="C57" s="25" t="s">
        <v>593</v>
      </c>
      <c r="D57" s="19" t="s">
        <v>21</v>
      </c>
      <c r="E57" s="19" t="s">
        <v>10</v>
      </c>
      <c r="F57" s="18">
        <v>0.135</v>
      </c>
      <c r="G57" s="12">
        <v>27000</v>
      </c>
      <c r="H57" s="15">
        <f t="shared" si="1"/>
        <v>3645.0000000000005</v>
      </c>
    </row>
    <row r="58" spans="2:8" ht="14.25">
      <c r="B58" s="9" t="s">
        <v>171</v>
      </c>
      <c r="C58" s="25" t="s">
        <v>590</v>
      </c>
      <c r="D58" s="19" t="s">
        <v>21</v>
      </c>
      <c r="E58" s="19" t="s">
        <v>10</v>
      </c>
      <c r="F58" s="18">
        <v>0.1</v>
      </c>
      <c r="G58" s="12">
        <v>27000</v>
      </c>
      <c r="H58" s="15">
        <f t="shared" si="1"/>
        <v>2700</v>
      </c>
    </row>
    <row r="59" spans="2:8" ht="14.25">
      <c r="B59" s="9" t="s">
        <v>172</v>
      </c>
      <c r="C59" s="25" t="s">
        <v>173</v>
      </c>
      <c r="D59" s="19" t="s">
        <v>21</v>
      </c>
      <c r="E59" s="19" t="s">
        <v>10</v>
      </c>
      <c r="F59" s="18">
        <v>0.07</v>
      </c>
      <c r="G59" s="12">
        <v>22000</v>
      </c>
      <c r="H59" s="15">
        <f t="shared" si="1"/>
        <v>1540.0000000000002</v>
      </c>
    </row>
    <row r="60" spans="2:8" ht="14.25">
      <c r="B60" s="9" t="s">
        <v>174</v>
      </c>
      <c r="C60" s="25" t="s">
        <v>589</v>
      </c>
      <c r="D60" s="19" t="s">
        <v>21</v>
      </c>
      <c r="E60" s="19" t="s">
        <v>10</v>
      </c>
      <c r="F60" s="18">
        <v>0.08</v>
      </c>
      <c r="G60" s="12">
        <v>27000</v>
      </c>
      <c r="H60" s="15">
        <f t="shared" si="1"/>
        <v>2160</v>
      </c>
    </row>
    <row r="61" spans="2:8" ht="14.25">
      <c r="B61" s="9" t="s">
        <v>175</v>
      </c>
      <c r="C61" s="25" t="s">
        <v>176</v>
      </c>
      <c r="D61" s="19" t="s">
        <v>21</v>
      </c>
      <c r="E61" s="19" t="s">
        <v>10</v>
      </c>
      <c r="F61" s="18">
        <v>0.054</v>
      </c>
      <c r="G61" s="12">
        <v>22000</v>
      </c>
      <c r="H61" s="15">
        <f t="shared" si="1"/>
        <v>1188</v>
      </c>
    </row>
    <row r="62" spans="2:8" ht="14.25">
      <c r="B62" s="9" t="s">
        <v>177</v>
      </c>
      <c r="C62" s="25" t="s">
        <v>178</v>
      </c>
      <c r="D62" s="19" t="s">
        <v>139</v>
      </c>
      <c r="E62" s="19" t="s">
        <v>10</v>
      </c>
      <c r="F62" s="18">
        <v>0.05</v>
      </c>
      <c r="G62" s="12">
        <v>22000</v>
      </c>
      <c r="H62" s="15">
        <f t="shared" si="1"/>
        <v>1100</v>
      </c>
    </row>
    <row r="63" spans="2:8" ht="14.25">
      <c r="B63" s="9" t="s">
        <v>179</v>
      </c>
      <c r="C63" s="25" t="s">
        <v>180</v>
      </c>
      <c r="D63" s="19" t="s">
        <v>21</v>
      </c>
      <c r="E63" s="19" t="s">
        <v>10</v>
      </c>
      <c r="F63" s="18">
        <v>0.14</v>
      </c>
      <c r="G63" s="12">
        <v>22000</v>
      </c>
      <c r="H63" s="15">
        <f t="shared" si="1"/>
        <v>3080.0000000000005</v>
      </c>
    </row>
    <row r="64" spans="2:8" ht="14.25">
      <c r="B64" s="9" t="s">
        <v>181</v>
      </c>
      <c r="C64" s="25" t="s">
        <v>182</v>
      </c>
      <c r="D64" s="19" t="s">
        <v>40</v>
      </c>
      <c r="E64" s="19" t="s">
        <v>10</v>
      </c>
      <c r="F64" s="18">
        <v>0.075</v>
      </c>
      <c r="G64" s="12">
        <v>24000</v>
      </c>
      <c r="H64" s="15">
        <f t="shared" si="1"/>
        <v>1800</v>
      </c>
    </row>
    <row r="65" spans="2:8" ht="14.25">
      <c r="B65" s="9" t="s">
        <v>183</v>
      </c>
      <c r="C65" s="25" t="s">
        <v>184</v>
      </c>
      <c r="D65" s="19" t="s">
        <v>21</v>
      </c>
      <c r="E65" s="19" t="s">
        <v>10</v>
      </c>
      <c r="F65" s="18">
        <v>0.118</v>
      </c>
      <c r="G65" s="12">
        <v>24000</v>
      </c>
      <c r="H65" s="15">
        <f t="shared" si="1"/>
        <v>2832</v>
      </c>
    </row>
    <row r="66" spans="2:8" ht="14.25">
      <c r="B66" s="9" t="s">
        <v>185</v>
      </c>
      <c r="C66" s="25" t="s">
        <v>186</v>
      </c>
      <c r="D66" s="19" t="s">
        <v>21</v>
      </c>
      <c r="E66" s="19" t="s">
        <v>10</v>
      </c>
      <c r="F66" s="18">
        <v>0.1</v>
      </c>
      <c r="G66" s="12">
        <v>24000</v>
      </c>
      <c r="H66" s="15">
        <f t="shared" si="1"/>
        <v>2400</v>
      </c>
    </row>
    <row r="67" spans="2:8" ht="14.25">
      <c r="B67" s="9" t="s">
        <v>187</v>
      </c>
      <c r="C67" s="25" t="s">
        <v>188</v>
      </c>
      <c r="D67" s="19" t="s">
        <v>139</v>
      </c>
      <c r="E67" s="19" t="s">
        <v>10</v>
      </c>
      <c r="F67" s="18">
        <v>0.4</v>
      </c>
      <c r="G67" s="12">
        <v>24000</v>
      </c>
      <c r="H67" s="15">
        <f t="shared" si="1"/>
        <v>9600</v>
      </c>
    </row>
    <row r="68" spans="2:8" ht="26.25">
      <c r="B68" s="9"/>
      <c r="C68" s="26" t="s">
        <v>189</v>
      </c>
      <c r="D68" s="19"/>
      <c r="E68" s="21" t="s">
        <v>10</v>
      </c>
      <c r="F68" s="20">
        <f>SUM(F69:F71)</f>
        <v>15.065999999999999</v>
      </c>
      <c r="G68" s="12"/>
      <c r="H68" s="13"/>
    </row>
    <row r="69" spans="2:8" ht="14.25">
      <c r="B69" s="9" t="s">
        <v>190</v>
      </c>
      <c r="C69" s="25" t="s">
        <v>191</v>
      </c>
      <c r="D69" s="19" t="s">
        <v>50</v>
      </c>
      <c r="E69" s="19" t="s">
        <v>10</v>
      </c>
      <c r="F69" s="18">
        <v>1.92</v>
      </c>
      <c r="G69" s="12">
        <v>28000</v>
      </c>
      <c r="H69" s="15">
        <f>F69*G69</f>
        <v>53760</v>
      </c>
    </row>
    <row r="70" spans="2:8" ht="14.25">
      <c r="B70" s="9" t="s">
        <v>192</v>
      </c>
      <c r="C70" s="25" t="s">
        <v>193</v>
      </c>
      <c r="D70" s="19" t="s">
        <v>50</v>
      </c>
      <c r="E70" s="19" t="s">
        <v>10</v>
      </c>
      <c r="F70" s="18">
        <v>13.1</v>
      </c>
      <c r="G70" s="12">
        <v>24000</v>
      </c>
      <c r="H70" s="15">
        <f>F70*G70</f>
        <v>314400</v>
      </c>
    </row>
    <row r="71" spans="2:8" ht="14.25">
      <c r="B71" s="9" t="s">
        <v>194</v>
      </c>
      <c r="C71" s="25" t="s">
        <v>195</v>
      </c>
      <c r="D71" s="19" t="s">
        <v>40</v>
      </c>
      <c r="E71" s="19" t="s">
        <v>10</v>
      </c>
      <c r="F71" s="18">
        <v>0.046</v>
      </c>
      <c r="G71" s="12">
        <v>26000</v>
      </c>
      <c r="H71" s="15">
        <f>F71*G71</f>
        <v>1196</v>
      </c>
    </row>
    <row r="72" spans="2:8" ht="18" customHeight="1">
      <c r="B72" s="168" t="s">
        <v>541</v>
      </c>
      <c r="C72" s="169"/>
      <c r="D72" s="169"/>
      <c r="E72" s="169"/>
      <c r="F72" s="169"/>
      <c r="G72" s="169"/>
      <c r="H72" s="170"/>
    </row>
    <row r="73" spans="2:8" ht="27" customHeight="1">
      <c r="B73" s="118"/>
      <c r="C73" s="173" t="s">
        <v>9</v>
      </c>
      <c r="D73" s="174"/>
      <c r="E73" s="119" t="s">
        <v>10</v>
      </c>
      <c r="F73" s="120">
        <f>SUM(F74:F89)</f>
        <v>6.768000000000001</v>
      </c>
      <c r="G73" s="121"/>
      <c r="H73" s="90"/>
    </row>
    <row r="74" spans="2:8" ht="26.25">
      <c r="B74" s="118">
        <v>1</v>
      </c>
      <c r="C74" s="122" t="s">
        <v>521</v>
      </c>
      <c r="D74" s="124" t="s">
        <v>513</v>
      </c>
      <c r="E74" s="125" t="s">
        <v>10</v>
      </c>
      <c r="F74" s="126">
        <v>0.37</v>
      </c>
      <c r="G74" s="41">
        <v>43000</v>
      </c>
      <c r="H74" s="42">
        <f>F74*G74</f>
        <v>15910</v>
      </c>
    </row>
    <row r="75" spans="2:8" ht="26.25">
      <c r="B75" s="118">
        <v>2</v>
      </c>
      <c r="C75" s="122" t="s">
        <v>522</v>
      </c>
      <c r="D75" s="127" t="s">
        <v>524</v>
      </c>
      <c r="E75" s="125" t="s">
        <v>10</v>
      </c>
      <c r="F75" s="126">
        <v>0.83</v>
      </c>
      <c r="G75" s="41">
        <v>43000</v>
      </c>
      <c r="H75" s="42">
        <f aca="true" t="shared" si="2" ref="H75:H95">F75*G75</f>
        <v>35690</v>
      </c>
    </row>
    <row r="76" spans="2:8" ht="26.25">
      <c r="B76" s="118">
        <v>3</v>
      </c>
      <c r="C76" s="122" t="s">
        <v>523</v>
      </c>
      <c r="D76" s="127" t="s">
        <v>513</v>
      </c>
      <c r="E76" s="125" t="s">
        <v>10</v>
      </c>
      <c r="F76" s="126">
        <v>0.045</v>
      </c>
      <c r="G76" s="41">
        <v>43000</v>
      </c>
      <c r="H76" s="42">
        <f t="shared" si="2"/>
        <v>1935</v>
      </c>
    </row>
    <row r="77" spans="2:8" ht="26.25">
      <c r="B77" s="118">
        <v>4</v>
      </c>
      <c r="C77" s="122" t="s">
        <v>525</v>
      </c>
      <c r="D77" s="123" t="s">
        <v>513</v>
      </c>
      <c r="E77" s="125" t="s">
        <v>10</v>
      </c>
      <c r="F77" s="126">
        <v>1.059</v>
      </c>
      <c r="G77" s="41">
        <v>43000</v>
      </c>
      <c r="H77" s="42">
        <f t="shared" si="2"/>
        <v>45537</v>
      </c>
    </row>
    <row r="78" spans="2:8" ht="26.25">
      <c r="B78" s="118">
        <v>7</v>
      </c>
      <c r="C78" s="122" t="s">
        <v>526</v>
      </c>
      <c r="D78" s="123" t="s">
        <v>513</v>
      </c>
      <c r="E78" s="125" t="s">
        <v>10</v>
      </c>
      <c r="F78" s="126">
        <v>0.468</v>
      </c>
      <c r="G78" s="41">
        <v>43000</v>
      </c>
      <c r="H78" s="42">
        <f t="shared" si="2"/>
        <v>20124</v>
      </c>
    </row>
    <row r="79" spans="2:8" ht="26.25">
      <c r="B79" s="118">
        <v>8</v>
      </c>
      <c r="C79" s="122" t="s">
        <v>527</v>
      </c>
      <c r="D79" s="123" t="s">
        <v>513</v>
      </c>
      <c r="E79" s="125" t="s">
        <v>10</v>
      </c>
      <c r="F79" s="126">
        <v>0.757</v>
      </c>
      <c r="G79" s="41">
        <v>43000</v>
      </c>
      <c r="H79" s="42">
        <f t="shared" si="2"/>
        <v>32551</v>
      </c>
    </row>
    <row r="80" spans="2:8" ht="26.25">
      <c r="B80" s="128">
        <v>11</v>
      </c>
      <c r="C80" s="130" t="s">
        <v>528</v>
      </c>
      <c r="D80" s="123" t="s">
        <v>542</v>
      </c>
      <c r="E80" s="129" t="s">
        <v>10</v>
      </c>
      <c r="F80" s="126">
        <v>0.344</v>
      </c>
      <c r="G80" s="41">
        <v>65000</v>
      </c>
      <c r="H80" s="42">
        <f t="shared" si="2"/>
        <v>22360</v>
      </c>
    </row>
    <row r="81" spans="2:8" ht="26.25">
      <c r="B81" s="118">
        <v>12</v>
      </c>
      <c r="C81" s="130" t="s">
        <v>529</v>
      </c>
      <c r="D81" s="123" t="s">
        <v>543</v>
      </c>
      <c r="E81" s="125" t="s">
        <v>10</v>
      </c>
      <c r="F81" s="126">
        <v>0.059</v>
      </c>
      <c r="G81" s="41">
        <v>65000</v>
      </c>
      <c r="H81" s="42">
        <f t="shared" si="2"/>
        <v>3835</v>
      </c>
    </row>
    <row r="82" spans="2:8" ht="26.25" customHeight="1">
      <c r="B82" s="118">
        <v>13</v>
      </c>
      <c r="C82" s="130" t="s">
        <v>530</v>
      </c>
      <c r="D82" s="123" t="s">
        <v>544</v>
      </c>
      <c r="E82" s="125" t="s">
        <v>10</v>
      </c>
      <c r="F82" s="126">
        <v>0.543</v>
      </c>
      <c r="G82" s="41">
        <v>65000</v>
      </c>
      <c r="H82" s="42">
        <f t="shared" si="2"/>
        <v>35295</v>
      </c>
    </row>
    <row r="83" spans="2:8" ht="26.25" customHeight="1">
      <c r="B83" s="118">
        <v>17</v>
      </c>
      <c r="C83" s="130" t="s">
        <v>531</v>
      </c>
      <c r="D83" s="123" t="s">
        <v>545</v>
      </c>
      <c r="E83" s="125" t="s">
        <v>10</v>
      </c>
      <c r="F83" s="126">
        <v>0.465</v>
      </c>
      <c r="G83" s="41">
        <v>65000</v>
      </c>
      <c r="H83" s="42">
        <f t="shared" si="2"/>
        <v>30225</v>
      </c>
    </row>
    <row r="84" spans="2:8" ht="26.25">
      <c r="B84" s="118">
        <v>18</v>
      </c>
      <c r="C84" s="122" t="s">
        <v>532</v>
      </c>
      <c r="D84" s="123" t="s">
        <v>514</v>
      </c>
      <c r="E84" s="125" t="s">
        <v>10</v>
      </c>
      <c r="F84" s="126">
        <v>0.216</v>
      </c>
      <c r="G84" s="41">
        <v>33000</v>
      </c>
      <c r="H84" s="42">
        <f t="shared" si="2"/>
        <v>7128</v>
      </c>
    </row>
    <row r="85" spans="2:8" ht="26.25">
      <c r="B85" s="118">
        <v>19</v>
      </c>
      <c r="C85" s="122" t="s">
        <v>533</v>
      </c>
      <c r="D85" s="123" t="s">
        <v>514</v>
      </c>
      <c r="E85" s="125" t="s">
        <v>10</v>
      </c>
      <c r="F85" s="126">
        <v>0.28</v>
      </c>
      <c r="G85" s="41">
        <v>33000</v>
      </c>
      <c r="H85" s="42">
        <f t="shared" si="2"/>
        <v>9240</v>
      </c>
    </row>
    <row r="86" spans="2:8" ht="26.25">
      <c r="B86" s="118">
        <v>20</v>
      </c>
      <c r="C86" s="122" t="s">
        <v>534</v>
      </c>
      <c r="D86" s="123" t="s">
        <v>514</v>
      </c>
      <c r="E86" s="125" t="s">
        <v>10</v>
      </c>
      <c r="F86" s="126">
        <v>0.203</v>
      </c>
      <c r="G86" s="41">
        <v>33000</v>
      </c>
      <c r="H86" s="42">
        <f t="shared" si="2"/>
        <v>6699</v>
      </c>
    </row>
    <row r="87" spans="2:8" ht="26.25">
      <c r="B87" s="118">
        <v>21</v>
      </c>
      <c r="C87" s="122" t="s">
        <v>535</v>
      </c>
      <c r="D87" s="123" t="s">
        <v>515</v>
      </c>
      <c r="E87" s="125" t="s">
        <v>10</v>
      </c>
      <c r="F87" s="126">
        <v>0.088</v>
      </c>
      <c r="G87" s="41">
        <v>33000</v>
      </c>
      <c r="H87" s="42">
        <f t="shared" si="2"/>
        <v>2904</v>
      </c>
    </row>
    <row r="88" spans="2:8" ht="26.25">
      <c r="B88" s="118">
        <v>22</v>
      </c>
      <c r="C88" s="122" t="s">
        <v>536</v>
      </c>
      <c r="D88" s="123" t="s">
        <v>514</v>
      </c>
      <c r="E88" s="125" t="s">
        <v>10</v>
      </c>
      <c r="F88" s="126">
        <v>0.508</v>
      </c>
      <c r="G88" s="41">
        <v>33000</v>
      </c>
      <c r="H88" s="42">
        <f t="shared" si="2"/>
        <v>16764</v>
      </c>
    </row>
    <row r="89" spans="2:8" ht="26.25">
      <c r="B89" s="118">
        <v>23</v>
      </c>
      <c r="C89" s="122" t="s">
        <v>537</v>
      </c>
      <c r="D89" s="123" t="s">
        <v>514</v>
      </c>
      <c r="E89" s="125" t="s">
        <v>10</v>
      </c>
      <c r="F89" s="126">
        <v>0.533</v>
      </c>
      <c r="G89" s="41">
        <v>33000</v>
      </c>
      <c r="H89" s="42">
        <f t="shared" si="2"/>
        <v>17589</v>
      </c>
    </row>
    <row r="90" spans="2:8" ht="14.25" customHeight="1">
      <c r="B90" s="118"/>
      <c r="C90" s="173" t="s">
        <v>516</v>
      </c>
      <c r="D90" s="174"/>
      <c r="E90" s="131" t="s">
        <v>10</v>
      </c>
      <c r="F90" s="132">
        <v>0.915</v>
      </c>
      <c r="G90" s="41"/>
      <c r="H90" s="42"/>
    </row>
    <row r="91" spans="2:8" ht="26.25">
      <c r="B91" s="118">
        <v>24</v>
      </c>
      <c r="C91" s="122" t="s">
        <v>538</v>
      </c>
      <c r="D91" s="133" t="s">
        <v>546</v>
      </c>
      <c r="E91" s="125" t="s">
        <v>10</v>
      </c>
      <c r="F91" s="126">
        <v>0.115</v>
      </c>
      <c r="G91" s="41">
        <v>99000</v>
      </c>
      <c r="H91" s="42">
        <f t="shared" si="2"/>
        <v>11385</v>
      </c>
    </row>
    <row r="92" spans="2:8" ht="26.25">
      <c r="B92" s="118">
        <v>25</v>
      </c>
      <c r="C92" s="122" t="s">
        <v>539</v>
      </c>
      <c r="D92" s="133"/>
      <c r="E92" s="125" t="s">
        <v>10</v>
      </c>
      <c r="F92" s="126">
        <v>0.683</v>
      </c>
      <c r="G92" s="41">
        <v>99000</v>
      </c>
      <c r="H92" s="42">
        <f t="shared" si="2"/>
        <v>67617</v>
      </c>
    </row>
    <row r="93" spans="2:8" ht="26.25">
      <c r="B93" s="118">
        <v>26</v>
      </c>
      <c r="C93" s="122" t="s">
        <v>540</v>
      </c>
      <c r="D93" s="133" t="s">
        <v>517</v>
      </c>
      <c r="E93" s="125" t="s">
        <v>10</v>
      </c>
      <c r="F93" s="126">
        <v>0.117</v>
      </c>
      <c r="G93" s="41">
        <v>38000</v>
      </c>
      <c r="H93" s="42">
        <f t="shared" si="2"/>
        <v>4446</v>
      </c>
    </row>
    <row r="94" spans="2:8" ht="14.25" customHeight="1">
      <c r="B94" s="118"/>
      <c r="C94" s="173" t="s">
        <v>518</v>
      </c>
      <c r="D94" s="174"/>
      <c r="E94" s="131" t="s">
        <v>10</v>
      </c>
      <c r="F94" s="132">
        <v>0.2</v>
      </c>
      <c r="G94" s="41"/>
      <c r="H94" s="42"/>
    </row>
    <row r="95" spans="2:8" ht="26.25">
      <c r="B95" s="118">
        <v>27</v>
      </c>
      <c r="C95" s="122" t="s">
        <v>519</v>
      </c>
      <c r="D95" s="133" t="s">
        <v>520</v>
      </c>
      <c r="E95" s="125" t="s">
        <v>10</v>
      </c>
      <c r="F95" s="126">
        <v>0.2</v>
      </c>
      <c r="G95" s="41">
        <v>28000</v>
      </c>
      <c r="H95" s="42">
        <f t="shared" si="2"/>
        <v>5600</v>
      </c>
    </row>
    <row r="96" spans="2:8" ht="14.25">
      <c r="B96" s="168" t="s">
        <v>580</v>
      </c>
      <c r="C96" s="169"/>
      <c r="D96" s="169"/>
      <c r="E96" s="169"/>
      <c r="F96" s="169"/>
      <c r="G96" s="169"/>
      <c r="H96" s="170"/>
    </row>
    <row r="97" spans="2:9" ht="14.25" customHeight="1">
      <c r="B97" s="122"/>
      <c r="C97" s="173" t="s">
        <v>59</v>
      </c>
      <c r="D97" s="174"/>
      <c r="E97" s="41" t="s">
        <v>249</v>
      </c>
      <c r="F97" s="161">
        <f>SUM(F98:F99)</f>
        <v>160</v>
      </c>
      <c r="G97" s="41"/>
      <c r="H97" s="41"/>
      <c r="I97" s="150"/>
    </row>
    <row r="98" spans="2:9" s="151" customFormat="1" ht="12.75">
      <c r="B98" s="118">
        <v>1</v>
      </c>
      <c r="C98" s="122" t="s">
        <v>564</v>
      </c>
      <c r="D98" s="122" t="s">
        <v>76</v>
      </c>
      <c r="E98" s="41" t="s">
        <v>249</v>
      </c>
      <c r="F98" s="41">
        <v>130</v>
      </c>
      <c r="G98" s="41">
        <v>29</v>
      </c>
      <c r="H98" s="41">
        <f>F98*G98</f>
        <v>3770</v>
      </c>
      <c r="I98" s="152"/>
    </row>
    <row r="99" spans="2:9" s="153" customFormat="1" ht="14.25">
      <c r="B99" s="118">
        <v>2</v>
      </c>
      <c r="C99" s="122" t="s">
        <v>565</v>
      </c>
      <c r="D99" s="122" t="s">
        <v>76</v>
      </c>
      <c r="E99" s="41" t="s">
        <v>249</v>
      </c>
      <c r="F99" s="41">
        <v>30</v>
      </c>
      <c r="G99" s="41">
        <v>29</v>
      </c>
      <c r="H99" s="41">
        <f>F99*G99</f>
        <v>870</v>
      </c>
      <c r="I99" s="154"/>
    </row>
    <row r="100" spans="2:17" s="155" customFormat="1" ht="14.25">
      <c r="B100" s="118"/>
      <c r="C100" s="173" t="s">
        <v>566</v>
      </c>
      <c r="D100" s="174"/>
      <c r="E100" s="41"/>
      <c r="F100" s="41"/>
      <c r="G100" s="41"/>
      <c r="H100" s="41"/>
      <c r="I100" s="156"/>
      <c r="J100" s="157"/>
      <c r="K100" s="157"/>
      <c r="L100" s="157"/>
      <c r="M100" s="157"/>
      <c r="N100" s="157"/>
      <c r="O100" s="157"/>
      <c r="P100" s="157"/>
      <c r="Q100" s="157"/>
    </row>
    <row r="101" spans="2:17" s="155" customFormat="1" ht="14.25">
      <c r="B101" s="118">
        <v>4</v>
      </c>
      <c r="C101" s="122" t="s">
        <v>567</v>
      </c>
      <c r="D101" s="122"/>
      <c r="E101" s="41" t="s">
        <v>249</v>
      </c>
      <c r="F101" s="41">
        <v>154</v>
      </c>
      <c r="G101" s="41">
        <v>22</v>
      </c>
      <c r="H101" s="41">
        <f>F101*G101</f>
        <v>3388</v>
      </c>
      <c r="I101" s="156"/>
      <c r="J101" s="157"/>
      <c r="K101" s="157"/>
      <c r="L101" s="157"/>
      <c r="M101" s="157"/>
      <c r="N101" s="157"/>
      <c r="O101" s="157"/>
      <c r="P101" s="157"/>
      <c r="Q101" s="157"/>
    </row>
    <row r="102" spans="2:9" s="136" customFormat="1" ht="30" customHeight="1">
      <c r="B102" s="118"/>
      <c r="C102" s="173" t="s">
        <v>568</v>
      </c>
      <c r="D102" s="174"/>
      <c r="E102" s="41"/>
      <c r="F102" s="161">
        <f>SUM(F103:F105)</f>
        <v>852</v>
      </c>
      <c r="G102" s="41"/>
      <c r="H102" s="41"/>
      <c r="I102" s="158"/>
    </row>
    <row r="103" spans="2:13" s="136" customFormat="1" ht="12.75">
      <c r="B103" s="118">
        <v>5</v>
      </c>
      <c r="C103" s="122" t="s">
        <v>569</v>
      </c>
      <c r="D103" s="122" t="s">
        <v>570</v>
      </c>
      <c r="E103" s="41" t="s">
        <v>249</v>
      </c>
      <c r="F103" s="41">
        <v>242</v>
      </c>
      <c r="G103" s="41">
        <v>65</v>
      </c>
      <c r="H103" s="41">
        <f>F103*G103</f>
        <v>15730</v>
      </c>
      <c r="I103" s="156"/>
      <c r="J103" s="159"/>
      <c r="K103" s="160"/>
      <c r="L103" s="160"/>
      <c r="M103" s="160"/>
    </row>
    <row r="104" spans="2:11" s="136" customFormat="1" ht="12.75">
      <c r="B104" s="118">
        <v>6</v>
      </c>
      <c r="C104" s="122" t="s">
        <v>571</v>
      </c>
      <c r="D104" s="122" t="s">
        <v>572</v>
      </c>
      <c r="E104" s="41" t="s">
        <v>249</v>
      </c>
      <c r="F104" s="41">
        <v>290</v>
      </c>
      <c r="G104" s="41">
        <v>65</v>
      </c>
      <c r="H104" s="41">
        <f>F104*G104</f>
        <v>18850</v>
      </c>
      <c r="I104" s="158"/>
      <c r="J104" s="159"/>
      <c r="K104" s="160"/>
    </row>
    <row r="105" spans="2:9" s="136" customFormat="1" ht="12.75">
      <c r="B105" s="118">
        <v>7</v>
      </c>
      <c r="C105" s="122" t="s">
        <v>573</v>
      </c>
      <c r="D105" s="122" t="s">
        <v>572</v>
      </c>
      <c r="E105" s="41" t="s">
        <v>249</v>
      </c>
      <c r="F105" s="41">
        <v>320</v>
      </c>
      <c r="G105" s="41">
        <v>65</v>
      </c>
      <c r="H105" s="41">
        <f>F105*G105</f>
        <v>20800</v>
      </c>
      <c r="I105" s="156"/>
    </row>
    <row r="106" spans="2:9" s="136" customFormat="1" ht="18.75" customHeight="1">
      <c r="B106" s="118"/>
      <c r="C106" s="173" t="s">
        <v>574</v>
      </c>
      <c r="D106" s="174"/>
      <c r="E106" s="41"/>
      <c r="F106" s="161">
        <f>SUM(F107:F109)</f>
        <v>223</v>
      </c>
      <c r="G106" s="41"/>
      <c r="H106" s="41"/>
      <c r="I106" s="156"/>
    </row>
    <row r="107" spans="2:9" s="136" customFormat="1" ht="12.75">
      <c r="B107" s="118">
        <v>8</v>
      </c>
      <c r="C107" s="122" t="s">
        <v>575</v>
      </c>
      <c r="D107" s="122" t="s">
        <v>576</v>
      </c>
      <c r="E107" s="41" t="s">
        <v>249</v>
      </c>
      <c r="F107" s="41">
        <v>130</v>
      </c>
      <c r="G107" s="41">
        <v>1500</v>
      </c>
      <c r="H107" s="41">
        <f>F107*G107</f>
        <v>195000</v>
      </c>
      <c r="I107" s="156"/>
    </row>
    <row r="108" spans="2:9" s="136" customFormat="1" ht="12.75">
      <c r="B108" s="118">
        <v>9</v>
      </c>
      <c r="C108" s="122" t="s">
        <v>577</v>
      </c>
      <c r="D108" s="122" t="s">
        <v>576</v>
      </c>
      <c r="E108" s="41" t="s">
        <v>249</v>
      </c>
      <c r="F108" s="41">
        <v>48</v>
      </c>
      <c r="G108" s="41">
        <v>1500</v>
      </c>
      <c r="H108" s="41">
        <f>F108*G108</f>
        <v>72000</v>
      </c>
      <c r="I108" s="156"/>
    </row>
    <row r="109" spans="2:9" s="136" customFormat="1" ht="12.75">
      <c r="B109" s="118">
        <v>10</v>
      </c>
      <c r="C109" s="122" t="s">
        <v>578</v>
      </c>
      <c r="D109" s="122" t="s">
        <v>579</v>
      </c>
      <c r="E109" s="41" t="s">
        <v>249</v>
      </c>
      <c r="F109" s="41">
        <v>45</v>
      </c>
      <c r="G109" s="41">
        <v>800</v>
      </c>
      <c r="H109" s="41">
        <f>F109*G109</f>
        <v>36000</v>
      </c>
      <c r="I109" s="156"/>
    </row>
    <row r="110" spans="2:8" ht="14.25">
      <c r="B110" s="143"/>
      <c r="C110" s="144"/>
      <c r="D110" s="145"/>
      <c r="E110" s="146"/>
      <c r="F110" s="147"/>
      <c r="G110" s="148"/>
      <c r="H110" s="149"/>
    </row>
  </sheetData>
  <sheetProtection/>
  <mergeCells count="11">
    <mergeCell ref="B2:H2"/>
    <mergeCell ref="C100:D100"/>
    <mergeCell ref="C102:D102"/>
    <mergeCell ref="C106:D106"/>
    <mergeCell ref="C90:D90"/>
    <mergeCell ref="C94:D94"/>
    <mergeCell ref="A1:B1"/>
    <mergeCell ref="C73:D73"/>
    <mergeCell ref="B72:H72"/>
    <mergeCell ref="B96:H96"/>
    <mergeCell ref="C97:D97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  <ignoredErrors>
    <ignoredError sqref="B5 B36:B38 B39:B52 B11 B20:B25 B53:B57 B58:B64 B6:B8 B10 B9 B12 B14:B19 B26 B27:B35 B65:B70 B71" numberStoredAsText="1"/>
    <ignoredError sqref="F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9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2" width="8.8515625" style="3" customWidth="1"/>
    <col min="3" max="3" width="28.28125" style="29" customWidth="1"/>
    <col min="4" max="4" width="17.7109375" style="3" customWidth="1"/>
    <col min="5" max="5" width="5.7109375" style="3" customWidth="1"/>
    <col min="6" max="6" width="10.57421875" style="3" customWidth="1"/>
    <col min="7" max="7" width="13.28125" style="3" customWidth="1"/>
    <col min="8" max="8" width="12.2812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28.5" customHeight="1">
      <c r="B2" s="168" t="s">
        <v>1</v>
      </c>
      <c r="C2" s="169"/>
      <c r="D2" s="169"/>
      <c r="E2" s="169"/>
      <c r="F2" s="169"/>
      <c r="G2" s="169"/>
      <c r="H2" s="170"/>
    </row>
    <row r="3" spans="2:8" ht="52.5">
      <c r="B3" s="6" t="s">
        <v>2</v>
      </c>
      <c r="C3" s="23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2:8" ht="26.25">
      <c r="B4" s="9"/>
      <c r="C4" s="26" t="s">
        <v>248</v>
      </c>
      <c r="D4" s="19"/>
      <c r="E4" s="21" t="s">
        <v>249</v>
      </c>
      <c r="F4" s="20">
        <v>379.2520000000002</v>
      </c>
      <c r="G4" s="12"/>
      <c r="H4" s="13"/>
    </row>
    <row r="5" spans="2:8" ht="14.25">
      <c r="B5" s="9" t="s">
        <v>11</v>
      </c>
      <c r="C5" s="28" t="s">
        <v>250</v>
      </c>
      <c r="D5" s="19" t="s">
        <v>251</v>
      </c>
      <c r="E5" s="19" t="s">
        <v>249</v>
      </c>
      <c r="F5" s="18">
        <v>1.76</v>
      </c>
      <c r="G5" s="12">
        <v>1700</v>
      </c>
      <c r="H5" s="15">
        <f aca="true" t="shared" si="0" ref="H5:H68">F5*G5</f>
        <v>2992</v>
      </c>
    </row>
    <row r="6" spans="2:8" ht="14.25">
      <c r="B6" s="9" t="s">
        <v>13</v>
      </c>
      <c r="C6" s="28" t="s">
        <v>250</v>
      </c>
      <c r="D6" s="19" t="s">
        <v>251</v>
      </c>
      <c r="E6" s="19" t="s">
        <v>249</v>
      </c>
      <c r="F6" s="18">
        <v>1.07</v>
      </c>
      <c r="G6" s="12">
        <v>1700</v>
      </c>
      <c r="H6" s="15">
        <f t="shared" si="0"/>
        <v>1819</v>
      </c>
    </row>
    <row r="7" spans="2:8" ht="14.25">
      <c r="B7" s="9" t="s">
        <v>14</v>
      </c>
      <c r="C7" s="28" t="s">
        <v>252</v>
      </c>
      <c r="D7" s="19" t="s">
        <v>251</v>
      </c>
      <c r="E7" s="19" t="s">
        <v>249</v>
      </c>
      <c r="F7" s="18">
        <v>2.832</v>
      </c>
      <c r="G7" s="12">
        <v>1700</v>
      </c>
      <c r="H7" s="15">
        <f t="shared" si="0"/>
        <v>4814.4</v>
      </c>
    </row>
    <row r="8" spans="2:8" ht="14.25">
      <c r="B8" s="9" t="s">
        <v>15</v>
      </c>
      <c r="C8" s="28" t="s">
        <v>252</v>
      </c>
      <c r="D8" s="19" t="s">
        <v>251</v>
      </c>
      <c r="E8" s="19" t="s">
        <v>249</v>
      </c>
      <c r="F8" s="18">
        <v>1.079</v>
      </c>
      <c r="G8" s="12">
        <v>1700</v>
      </c>
      <c r="H8" s="15">
        <f t="shared" si="0"/>
        <v>1834.3</v>
      </c>
    </row>
    <row r="9" spans="2:8" ht="14.25">
      <c r="B9" s="9" t="s">
        <v>16</v>
      </c>
      <c r="C9" s="28" t="s">
        <v>253</v>
      </c>
      <c r="D9" s="19" t="s">
        <v>251</v>
      </c>
      <c r="E9" s="19" t="s">
        <v>249</v>
      </c>
      <c r="F9" s="18">
        <v>3.835</v>
      </c>
      <c r="G9" s="12">
        <v>1700</v>
      </c>
      <c r="H9" s="15">
        <f t="shared" si="0"/>
        <v>6519.5</v>
      </c>
    </row>
    <row r="10" spans="2:8" ht="14.25">
      <c r="B10" s="9" t="s">
        <v>17</v>
      </c>
      <c r="C10" s="28" t="s">
        <v>253</v>
      </c>
      <c r="D10" s="19" t="s">
        <v>251</v>
      </c>
      <c r="E10" s="19" t="s">
        <v>249</v>
      </c>
      <c r="F10" s="18">
        <v>2.875</v>
      </c>
      <c r="G10" s="12">
        <v>1700</v>
      </c>
      <c r="H10" s="15">
        <f t="shared" si="0"/>
        <v>4887.5</v>
      </c>
    </row>
    <row r="11" spans="2:8" ht="14.25">
      <c r="B11" s="9" t="s">
        <v>18</v>
      </c>
      <c r="C11" s="28" t="s">
        <v>254</v>
      </c>
      <c r="D11" s="19" t="s">
        <v>251</v>
      </c>
      <c r="E11" s="19" t="s">
        <v>249</v>
      </c>
      <c r="F11" s="18">
        <v>15.085</v>
      </c>
      <c r="G11" s="12">
        <v>1700</v>
      </c>
      <c r="H11" s="15">
        <f t="shared" si="0"/>
        <v>25644.5</v>
      </c>
    </row>
    <row r="12" spans="2:8" ht="14.25">
      <c r="B12" s="9" t="s">
        <v>19</v>
      </c>
      <c r="C12" s="28" t="s">
        <v>254</v>
      </c>
      <c r="D12" s="19" t="s">
        <v>251</v>
      </c>
      <c r="E12" s="19" t="s">
        <v>249</v>
      </c>
      <c r="F12" s="18">
        <v>2.93</v>
      </c>
      <c r="G12" s="12">
        <v>1700</v>
      </c>
      <c r="H12" s="15">
        <f t="shared" si="0"/>
        <v>4981</v>
      </c>
    </row>
    <row r="13" spans="2:8" ht="14.25">
      <c r="B13" s="9" t="s">
        <v>20</v>
      </c>
      <c r="C13" s="28" t="s">
        <v>255</v>
      </c>
      <c r="D13" s="19" t="s">
        <v>251</v>
      </c>
      <c r="E13" s="19" t="s">
        <v>249</v>
      </c>
      <c r="F13" s="18">
        <v>13.883</v>
      </c>
      <c r="G13" s="12">
        <v>1700</v>
      </c>
      <c r="H13" s="15">
        <f t="shared" si="0"/>
        <v>23601.1</v>
      </c>
    </row>
    <row r="14" spans="2:8" ht="14.25">
      <c r="B14" s="9" t="s">
        <v>22</v>
      </c>
      <c r="C14" s="28" t="s">
        <v>256</v>
      </c>
      <c r="D14" s="19" t="s">
        <v>251</v>
      </c>
      <c r="E14" s="19" t="s">
        <v>249</v>
      </c>
      <c r="F14" s="18">
        <v>6.325</v>
      </c>
      <c r="G14" s="12">
        <v>1700</v>
      </c>
      <c r="H14" s="15">
        <f t="shared" si="0"/>
        <v>10752.5</v>
      </c>
    </row>
    <row r="15" spans="2:8" ht="14.25">
      <c r="B15" s="9" t="s">
        <v>23</v>
      </c>
      <c r="C15" s="28" t="s">
        <v>257</v>
      </c>
      <c r="D15" s="19" t="s">
        <v>251</v>
      </c>
      <c r="E15" s="19" t="s">
        <v>249</v>
      </c>
      <c r="F15" s="18">
        <v>2.008</v>
      </c>
      <c r="G15" s="12">
        <v>1700</v>
      </c>
      <c r="H15" s="15">
        <f t="shared" si="0"/>
        <v>3413.6</v>
      </c>
    </row>
    <row r="16" spans="2:8" ht="14.25">
      <c r="B16" s="9" t="s">
        <v>24</v>
      </c>
      <c r="C16" s="28" t="s">
        <v>258</v>
      </c>
      <c r="D16" s="19" t="s">
        <v>251</v>
      </c>
      <c r="E16" s="19" t="s">
        <v>249</v>
      </c>
      <c r="F16" s="18">
        <v>20.734</v>
      </c>
      <c r="G16" s="12">
        <v>1700</v>
      </c>
      <c r="H16" s="15">
        <f t="shared" si="0"/>
        <v>35247.8</v>
      </c>
    </row>
    <row r="17" spans="2:8" ht="14.25">
      <c r="B17" s="9" t="s">
        <v>25</v>
      </c>
      <c r="C17" s="28" t="s">
        <v>258</v>
      </c>
      <c r="D17" s="19" t="s">
        <v>251</v>
      </c>
      <c r="E17" s="19" t="s">
        <v>249</v>
      </c>
      <c r="F17" s="18">
        <v>3.981</v>
      </c>
      <c r="G17" s="12">
        <v>1700</v>
      </c>
      <c r="H17" s="15">
        <f t="shared" si="0"/>
        <v>6767.7</v>
      </c>
    </row>
    <row r="18" spans="2:8" ht="14.25">
      <c r="B18" s="9" t="s">
        <v>26</v>
      </c>
      <c r="C18" s="28" t="s">
        <v>259</v>
      </c>
      <c r="D18" s="19" t="s">
        <v>251</v>
      </c>
      <c r="E18" s="19" t="s">
        <v>249</v>
      </c>
      <c r="F18" s="18">
        <v>10.719</v>
      </c>
      <c r="G18" s="12">
        <v>1700</v>
      </c>
      <c r="H18" s="15">
        <f t="shared" si="0"/>
        <v>18222.3</v>
      </c>
    </row>
    <row r="19" spans="2:8" ht="14.25">
      <c r="B19" s="9" t="s">
        <v>27</v>
      </c>
      <c r="C19" s="28" t="s">
        <v>259</v>
      </c>
      <c r="D19" s="19" t="s">
        <v>251</v>
      </c>
      <c r="E19" s="19" t="s">
        <v>249</v>
      </c>
      <c r="F19" s="18">
        <v>3.34</v>
      </c>
      <c r="G19" s="12">
        <v>1700</v>
      </c>
      <c r="H19" s="15">
        <f t="shared" si="0"/>
        <v>5678</v>
      </c>
    </row>
    <row r="20" spans="2:8" ht="14.25">
      <c r="B20" s="9" t="s">
        <v>28</v>
      </c>
      <c r="C20" s="28" t="s">
        <v>260</v>
      </c>
      <c r="D20" s="19" t="s">
        <v>251</v>
      </c>
      <c r="E20" s="19" t="s">
        <v>249</v>
      </c>
      <c r="F20" s="18">
        <v>3.008</v>
      </c>
      <c r="G20" s="12">
        <v>1700</v>
      </c>
      <c r="H20" s="15">
        <f t="shared" si="0"/>
        <v>5113.6</v>
      </c>
    </row>
    <row r="21" spans="2:8" ht="14.25">
      <c r="B21" s="9" t="s">
        <v>29</v>
      </c>
      <c r="C21" s="28" t="s">
        <v>261</v>
      </c>
      <c r="D21" s="19" t="s">
        <v>262</v>
      </c>
      <c r="E21" s="19" t="s">
        <v>249</v>
      </c>
      <c r="F21" s="18">
        <v>4.86</v>
      </c>
      <c r="G21" s="12">
        <v>1700</v>
      </c>
      <c r="H21" s="15">
        <f t="shared" si="0"/>
        <v>8262</v>
      </c>
    </row>
    <row r="22" spans="2:8" ht="14.25">
      <c r="B22" s="9" t="s">
        <v>30</v>
      </c>
      <c r="C22" s="28" t="s">
        <v>263</v>
      </c>
      <c r="D22" s="19" t="s">
        <v>262</v>
      </c>
      <c r="E22" s="19" t="s">
        <v>249</v>
      </c>
      <c r="F22" s="18">
        <v>3.686</v>
      </c>
      <c r="G22" s="12">
        <v>1700</v>
      </c>
      <c r="H22" s="15">
        <f t="shared" si="0"/>
        <v>6266.2</v>
      </c>
    </row>
    <row r="23" spans="2:8" ht="14.25">
      <c r="B23" s="9" t="s">
        <v>31</v>
      </c>
      <c r="C23" s="28" t="s">
        <v>264</v>
      </c>
      <c r="D23" s="19" t="s">
        <v>262</v>
      </c>
      <c r="E23" s="19" t="s">
        <v>249</v>
      </c>
      <c r="F23" s="18">
        <v>5.227</v>
      </c>
      <c r="G23" s="12">
        <v>1700</v>
      </c>
      <c r="H23" s="15">
        <f t="shared" si="0"/>
        <v>8885.9</v>
      </c>
    </row>
    <row r="24" spans="2:8" ht="14.25">
      <c r="B24" s="9" t="s">
        <v>32</v>
      </c>
      <c r="C24" s="28" t="s">
        <v>265</v>
      </c>
      <c r="D24" s="19" t="s">
        <v>262</v>
      </c>
      <c r="E24" s="19" t="s">
        <v>249</v>
      </c>
      <c r="F24" s="18">
        <v>3.774</v>
      </c>
      <c r="G24" s="12">
        <v>1700</v>
      </c>
      <c r="H24" s="15">
        <f t="shared" si="0"/>
        <v>6415.8</v>
      </c>
    </row>
    <row r="25" spans="2:8" ht="14.25">
      <c r="B25" s="9" t="s">
        <v>33</v>
      </c>
      <c r="C25" s="28" t="s">
        <v>266</v>
      </c>
      <c r="D25" s="19" t="s">
        <v>262</v>
      </c>
      <c r="E25" s="19" t="s">
        <v>249</v>
      </c>
      <c r="F25" s="18">
        <v>1.547</v>
      </c>
      <c r="G25" s="12">
        <v>1700</v>
      </c>
      <c r="H25" s="15">
        <f t="shared" si="0"/>
        <v>2629.9</v>
      </c>
    </row>
    <row r="26" spans="2:8" ht="14.25">
      <c r="B26" s="9" t="s">
        <v>34</v>
      </c>
      <c r="C26" s="28" t="s">
        <v>267</v>
      </c>
      <c r="D26" s="19" t="s">
        <v>268</v>
      </c>
      <c r="E26" s="19" t="s">
        <v>249</v>
      </c>
      <c r="F26" s="18">
        <v>1.5</v>
      </c>
      <c r="G26" s="12">
        <v>1700</v>
      </c>
      <c r="H26" s="15">
        <f t="shared" si="0"/>
        <v>2550</v>
      </c>
    </row>
    <row r="27" spans="2:8" ht="14.25">
      <c r="B27" s="9" t="s">
        <v>36</v>
      </c>
      <c r="C27" s="28" t="s">
        <v>269</v>
      </c>
      <c r="D27" s="19" t="s">
        <v>268</v>
      </c>
      <c r="E27" s="19" t="s">
        <v>249</v>
      </c>
      <c r="F27" s="18">
        <v>4.335</v>
      </c>
      <c r="G27" s="12">
        <v>1700</v>
      </c>
      <c r="H27" s="15">
        <f t="shared" si="0"/>
        <v>7369.5</v>
      </c>
    </row>
    <row r="28" spans="2:8" ht="14.25">
      <c r="B28" s="9" t="s">
        <v>37</v>
      </c>
      <c r="C28" s="28" t="s">
        <v>269</v>
      </c>
      <c r="D28" s="19" t="s">
        <v>268</v>
      </c>
      <c r="E28" s="19" t="s">
        <v>249</v>
      </c>
      <c r="F28" s="18">
        <v>1.979</v>
      </c>
      <c r="G28" s="12">
        <v>1700</v>
      </c>
      <c r="H28" s="15">
        <f t="shared" si="0"/>
        <v>3364.3</v>
      </c>
    </row>
    <row r="29" spans="2:8" ht="14.25">
      <c r="B29" s="9" t="s">
        <v>39</v>
      </c>
      <c r="C29" s="28" t="s">
        <v>270</v>
      </c>
      <c r="D29" s="19" t="s">
        <v>271</v>
      </c>
      <c r="E29" s="19" t="s">
        <v>249</v>
      </c>
      <c r="F29" s="18">
        <v>14.897</v>
      </c>
      <c r="G29" s="12">
        <v>1700</v>
      </c>
      <c r="H29" s="15">
        <f t="shared" si="0"/>
        <v>25324.9</v>
      </c>
    </row>
    <row r="30" spans="2:8" ht="14.25">
      <c r="B30" s="9" t="s">
        <v>41</v>
      </c>
      <c r="C30" s="28" t="s">
        <v>272</v>
      </c>
      <c r="D30" s="19" t="s">
        <v>271</v>
      </c>
      <c r="E30" s="19" t="s">
        <v>249</v>
      </c>
      <c r="F30" s="18">
        <v>0.826</v>
      </c>
      <c r="G30" s="12">
        <v>1700</v>
      </c>
      <c r="H30" s="15">
        <f t="shared" si="0"/>
        <v>1404.1999999999998</v>
      </c>
    </row>
    <row r="31" spans="2:8" ht="14.25">
      <c r="B31" s="9" t="s">
        <v>42</v>
      </c>
      <c r="C31" s="28" t="s">
        <v>272</v>
      </c>
      <c r="D31" s="19" t="s">
        <v>271</v>
      </c>
      <c r="E31" s="19" t="s">
        <v>249</v>
      </c>
      <c r="F31" s="18">
        <v>7.786</v>
      </c>
      <c r="G31" s="12">
        <v>1700</v>
      </c>
      <c r="H31" s="15">
        <f t="shared" si="0"/>
        <v>13236.199999999999</v>
      </c>
    </row>
    <row r="32" spans="2:8" ht="14.25">
      <c r="B32" s="9" t="s">
        <v>44</v>
      </c>
      <c r="C32" s="28" t="s">
        <v>273</v>
      </c>
      <c r="D32" s="19" t="s">
        <v>271</v>
      </c>
      <c r="E32" s="19" t="s">
        <v>249</v>
      </c>
      <c r="F32" s="18">
        <v>7.918</v>
      </c>
      <c r="G32" s="12">
        <v>1700</v>
      </c>
      <c r="H32" s="15">
        <f t="shared" si="0"/>
        <v>13460.6</v>
      </c>
    </row>
    <row r="33" spans="2:8" ht="14.25">
      <c r="B33" s="9" t="s">
        <v>45</v>
      </c>
      <c r="C33" s="28" t="s">
        <v>274</v>
      </c>
      <c r="D33" s="19" t="s">
        <v>271</v>
      </c>
      <c r="E33" s="19" t="s">
        <v>249</v>
      </c>
      <c r="F33" s="18">
        <v>2.295</v>
      </c>
      <c r="G33" s="12">
        <v>1700</v>
      </c>
      <c r="H33" s="15">
        <f t="shared" si="0"/>
        <v>3901.5</v>
      </c>
    </row>
    <row r="34" spans="2:8" ht="14.25">
      <c r="B34" s="9" t="s">
        <v>46</v>
      </c>
      <c r="C34" s="28" t="s">
        <v>275</v>
      </c>
      <c r="D34" s="19" t="s">
        <v>271</v>
      </c>
      <c r="E34" s="19" t="s">
        <v>249</v>
      </c>
      <c r="F34" s="18">
        <v>4.678</v>
      </c>
      <c r="G34" s="12">
        <v>1700</v>
      </c>
      <c r="H34" s="15">
        <f t="shared" si="0"/>
        <v>7952.599999999999</v>
      </c>
    </row>
    <row r="35" spans="2:8" ht="14.25">
      <c r="B35" s="9" t="s">
        <v>47</v>
      </c>
      <c r="C35" s="28" t="s">
        <v>276</v>
      </c>
      <c r="D35" s="19" t="s">
        <v>271</v>
      </c>
      <c r="E35" s="19" t="s">
        <v>249</v>
      </c>
      <c r="F35" s="18">
        <v>1.465</v>
      </c>
      <c r="G35" s="12">
        <v>1700</v>
      </c>
      <c r="H35" s="15">
        <f t="shared" si="0"/>
        <v>2490.5</v>
      </c>
    </row>
    <row r="36" spans="2:8" ht="14.25">
      <c r="B36" s="9" t="s">
        <v>49</v>
      </c>
      <c r="C36" s="28" t="s">
        <v>276</v>
      </c>
      <c r="D36" s="19" t="s">
        <v>271</v>
      </c>
      <c r="E36" s="19" t="s">
        <v>249</v>
      </c>
      <c r="F36" s="18">
        <v>0.733</v>
      </c>
      <c r="G36" s="12">
        <v>1700</v>
      </c>
      <c r="H36" s="15">
        <f t="shared" si="0"/>
        <v>1246.1</v>
      </c>
    </row>
    <row r="37" spans="2:8" ht="14.25">
      <c r="B37" s="9" t="s">
        <v>51</v>
      </c>
      <c r="C37" s="28" t="s">
        <v>277</v>
      </c>
      <c r="D37" s="19" t="s">
        <v>278</v>
      </c>
      <c r="E37" s="19" t="s">
        <v>249</v>
      </c>
      <c r="F37" s="18">
        <v>0.97</v>
      </c>
      <c r="G37" s="12">
        <v>1700</v>
      </c>
      <c r="H37" s="15">
        <f t="shared" si="0"/>
        <v>1649</v>
      </c>
    </row>
    <row r="38" spans="2:8" ht="14.25">
      <c r="B38" s="9" t="s">
        <v>53</v>
      </c>
      <c r="C38" s="28" t="s">
        <v>279</v>
      </c>
      <c r="D38" s="19" t="s">
        <v>280</v>
      </c>
      <c r="E38" s="19" t="s">
        <v>249</v>
      </c>
      <c r="F38" s="18">
        <v>0.829</v>
      </c>
      <c r="G38" s="12">
        <v>1700</v>
      </c>
      <c r="H38" s="15">
        <f t="shared" si="0"/>
        <v>1409.3</v>
      </c>
    </row>
    <row r="39" spans="2:8" ht="14.25">
      <c r="B39" s="9" t="s">
        <v>56</v>
      </c>
      <c r="C39" s="28" t="s">
        <v>281</v>
      </c>
      <c r="D39" s="19" t="s">
        <v>282</v>
      </c>
      <c r="E39" s="19" t="s">
        <v>249</v>
      </c>
      <c r="F39" s="18">
        <v>0.767</v>
      </c>
      <c r="G39" s="12">
        <v>1700</v>
      </c>
      <c r="H39" s="15">
        <f t="shared" si="0"/>
        <v>1303.9</v>
      </c>
    </row>
    <row r="40" spans="2:8" ht="14.25">
      <c r="B40" s="9" t="s">
        <v>60</v>
      </c>
      <c r="C40" s="28" t="s">
        <v>283</v>
      </c>
      <c r="D40" s="19" t="s">
        <v>284</v>
      </c>
      <c r="E40" s="19" t="s">
        <v>249</v>
      </c>
      <c r="F40" s="18">
        <v>0.496</v>
      </c>
      <c r="G40" s="12">
        <v>1700</v>
      </c>
      <c r="H40" s="15">
        <f t="shared" si="0"/>
        <v>843.2</v>
      </c>
    </row>
    <row r="41" spans="2:8" ht="14.25">
      <c r="B41" s="9" t="s">
        <v>61</v>
      </c>
      <c r="C41" s="28" t="s">
        <v>285</v>
      </c>
      <c r="D41" s="19" t="s">
        <v>286</v>
      </c>
      <c r="E41" s="19" t="s">
        <v>249</v>
      </c>
      <c r="F41" s="18">
        <v>5.319</v>
      </c>
      <c r="G41" s="12">
        <v>1700</v>
      </c>
      <c r="H41" s="15">
        <f t="shared" si="0"/>
        <v>9042.3</v>
      </c>
    </row>
    <row r="42" spans="2:8" ht="14.25">
      <c r="B42" s="9" t="s">
        <v>64</v>
      </c>
      <c r="C42" s="28" t="s">
        <v>287</v>
      </c>
      <c r="D42" s="19" t="s">
        <v>286</v>
      </c>
      <c r="E42" s="19" t="s">
        <v>249</v>
      </c>
      <c r="F42" s="18">
        <v>5.343</v>
      </c>
      <c r="G42" s="12">
        <v>1700</v>
      </c>
      <c r="H42" s="15">
        <f t="shared" si="0"/>
        <v>9083.1</v>
      </c>
    </row>
    <row r="43" spans="2:8" ht="14.25">
      <c r="B43" s="9" t="s">
        <v>66</v>
      </c>
      <c r="C43" s="28" t="s">
        <v>288</v>
      </c>
      <c r="D43" s="19" t="s">
        <v>286</v>
      </c>
      <c r="E43" s="19" t="s">
        <v>249</v>
      </c>
      <c r="F43" s="18">
        <v>16.52</v>
      </c>
      <c r="G43" s="12">
        <v>1700</v>
      </c>
      <c r="H43" s="15">
        <f t="shared" si="0"/>
        <v>28084</v>
      </c>
    </row>
    <row r="44" spans="2:8" ht="14.25">
      <c r="B44" s="9" t="s">
        <v>68</v>
      </c>
      <c r="C44" s="28" t="s">
        <v>289</v>
      </c>
      <c r="D44" s="19" t="s">
        <v>286</v>
      </c>
      <c r="E44" s="19" t="s">
        <v>249</v>
      </c>
      <c r="F44" s="18">
        <v>5.079</v>
      </c>
      <c r="G44" s="12">
        <v>1700</v>
      </c>
      <c r="H44" s="15">
        <f t="shared" si="0"/>
        <v>8634.3</v>
      </c>
    </row>
    <row r="45" spans="2:8" ht="14.25">
      <c r="B45" s="9" t="s">
        <v>71</v>
      </c>
      <c r="C45" s="28" t="s">
        <v>290</v>
      </c>
      <c r="D45" s="19" t="s">
        <v>286</v>
      </c>
      <c r="E45" s="19" t="s">
        <v>249</v>
      </c>
      <c r="F45" s="18">
        <v>5.185</v>
      </c>
      <c r="G45" s="12">
        <v>1700</v>
      </c>
      <c r="H45" s="15">
        <f t="shared" si="0"/>
        <v>8814.5</v>
      </c>
    </row>
    <row r="46" spans="2:8" ht="14.25">
      <c r="B46" s="9" t="s">
        <v>73</v>
      </c>
      <c r="C46" s="28" t="s">
        <v>291</v>
      </c>
      <c r="D46" s="19" t="s">
        <v>286</v>
      </c>
      <c r="E46" s="19" t="s">
        <v>249</v>
      </c>
      <c r="F46" s="18">
        <v>11.968</v>
      </c>
      <c r="G46" s="12">
        <v>1700</v>
      </c>
      <c r="H46" s="15">
        <f t="shared" si="0"/>
        <v>20345.6</v>
      </c>
    </row>
    <row r="47" spans="2:8" ht="14.25">
      <c r="B47" s="9" t="s">
        <v>75</v>
      </c>
      <c r="C47" s="28" t="s">
        <v>292</v>
      </c>
      <c r="D47" s="19" t="s">
        <v>286</v>
      </c>
      <c r="E47" s="19" t="s">
        <v>249</v>
      </c>
      <c r="F47" s="18">
        <v>8.401</v>
      </c>
      <c r="G47" s="12">
        <v>1700</v>
      </c>
      <c r="H47" s="15">
        <f t="shared" si="0"/>
        <v>14281.699999999999</v>
      </c>
    </row>
    <row r="48" spans="2:8" ht="14.25">
      <c r="B48" s="9" t="s">
        <v>77</v>
      </c>
      <c r="C48" s="28" t="s">
        <v>293</v>
      </c>
      <c r="D48" s="19" t="s">
        <v>286</v>
      </c>
      <c r="E48" s="19" t="s">
        <v>249</v>
      </c>
      <c r="F48" s="18">
        <v>1.933</v>
      </c>
      <c r="G48" s="12">
        <v>1700</v>
      </c>
      <c r="H48" s="15">
        <f t="shared" si="0"/>
        <v>3286.1</v>
      </c>
    </row>
    <row r="49" spans="2:8" ht="14.25">
      <c r="B49" s="9" t="s">
        <v>79</v>
      </c>
      <c r="C49" s="28" t="s">
        <v>293</v>
      </c>
      <c r="D49" s="19" t="s">
        <v>286</v>
      </c>
      <c r="E49" s="19" t="s">
        <v>249</v>
      </c>
      <c r="F49" s="18">
        <v>4.948</v>
      </c>
      <c r="G49" s="12">
        <v>1700</v>
      </c>
      <c r="H49" s="15">
        <f t="shared" si="0"/>
        <v>8411.6</v>
      </c>
    </row>
    <row r="50" spans="2:8" ht="14.25">
      <c r="B50" s="9" t="s">
        <v>80</v>
      </c>
      <c r="C50" s="28" t="s">
        <v>294</v>
      </c>
      <c r="D50" s="19" t="s">
        <v>286</v>
      </c>
      <c r="E50" s="19" t="s">
        <v>249</v>
      </c>
      <c r="F50" s="18">
        <v>8.59</v>
      </c>
      <c r="G50" s="12">
        <v>1700</v>
      </c>
      <c r="H50" s="15">
        <f t="shared" si="0"/>
        <v>14603</v>
      </c>
    </row>
    <row r="51" spans="2:8" ht="14.25">
      <c r="B51" s="9" t="s">
        <v>82</v>
      </c>
      <c r="C51" s="28" t="s">
        <v>295</v>
      </c>
      <c r="D51" s="19" t="s">
        <v>286</v>
      </c>
      <c r="E51" s="19" t="s">
        <v>249</v>
      </c>
      <c r="F51" s="18">
        <v>2.539</v>
      </c>
      <c r="G51" s="12">
        <v>1700</v>
      </c>
      <c r="H51" s="15">
        <f t="shared" si="0"/>
        <v>4316.3</v>
      </c>
    </row>
    <row r="52" spans="2:8" ht="14.25">
      <c r="B52" s="9" t="s">
        <v>84</v>
      </c>
      <c r="C52" s="28" t="s">
        <v>296</v>
      </c>
      <c r="D52" s="19" t="s">
        <v>286</v>
      </c>
      <c r="E52" s="19" t="s">
        <v>249</v>
      </c>
      <c r="F52" s="18">
        <v>7.91</v>
      </c>
      <c r="G52" s="12">
        <v>1700</v>
      </c>
      <c r="H52" s="15">
        <f t="shared" si="0"/>
        <v>13447</v>
      </c>
    </row>
    <row r="53" spans="2:8" ht="14.25">
      <c r="B53" s="9" t="s">
        <v>86</v>
      </c>
      <c r="C53" s="28" t="s">
        <v>297</v>
      </c>
      <c r="D53" s="19" t="s">
        <v>286</v>
      </c>
      <c r="E53" s="19" t="s">
        <v>249</v>
      </c>
      <c r="F53" s="18">
        <v>5.512</v>
      </c>
      <c r="G53" s="12">
        <v>1700</v>
      </c>
      <c r="H53" s="15">
        <f t="shared" si="0"/>
        <v>9370.4</v>
      </c>
    </row>
    <row r="54" spans="2:8" ht="14.25">
      <c r="B54" s="9" t="s">
        <v>88</v>
      </c>
      <c r="C54" s="28" t="s">
        <v>298</v>
      </c>
      <c r="D54" s="19" t="s">
        <v>299</v>
      </c>
      <c r="E54" s="19" t="s">
        <v>249</v>
      </c>
      <c r="F54" s="18">
        <v>1.4</v>
      </c>
      <c r="G54" s="12">
        <v>1700</v>
      </c>
      <c r="H54" s="15">
        <f t="shared" si="0"/>
        <v>2380</v>
      </c>
    </row>
    <row r="55" spans="2:8" ht="14.25">
      <c r="B55" s="9" t="s">
        <v>90</v>
      </c>
      <c r="C55" s="28" t="s">
        <v>300</v>
      </c>
      <c r="D55" s="19" t="s">
        <v>251</v>
      </c>
      <c r="E55" s="19" t="s">
        <v>249</v>
      </c>
      <c r="F55" s="18">
        <v>5.884</v>
      </c>
      <c r="G55" s="12">
        <v>1700</v>
      </c>
      <c r="H55" s="15">
        <f t="shared" si="0"/>
        <v>10002.800000000001</v>
      </c>
    </row>
    <row r="56" spans="2:8" ht="14.25">
      <c r="B56" s="9" t="s">
        <v>93</v>
      </c>
      <c r="C56" s="28" t="s">
        <v>301</v>
      </c>
      <c r="D56" s="19" t="s">
        <v>251</v>
      </c>
      <c r="E56" s="19" t="s">
        <v>249</v>
      </c>
      <c r="F56" s="18">
        <v>9.603</v>
      </c>
      <c r="G56" s="12">
        <v>1700</v>
      </c>
      <c r="H56" s="15">
        <f t="shared" si="0"/>
        <v>16325.1</v>
      </c>
    </row>
    <row r="57" spans="2:8" ht="14.25">
      <c r="B57" s="9" t="s">
        <v>95</v>
      </c>
      <c r="C57" s="28" t="s">
        <v>302</v>
      </c>
      <c r="D57" s="19" t="s">
        <v>251</v>
      </c>
      <c r="E57" s="19" t="s">
        <v>249</v>
      </c>
      <c r="F57" s="18">
        <v>3.448</v>
      </c>
      <c r="G57" s="12">
        <v>1700</v>
      </c>
      <c r="H57" s="15">
        <f t="shared" si="0"/>
        <v>5861.6</v>
      </c>
    </row>
    <row r="58" spans="2:8" ht="14.25">
      <c r="B58" s="9" t="s">
        <v>97</v>
      </c>
      <c r="C58" s="28" t="s">
        <v>303</v>
      </c>
      <c r="D58" s="19" t="s">
        <v>251</v>
      </c>
      <c r="E58" s="19" t="s">
        <v>249</v>
      </c>
      <c r="F58" s="18">
        <v>3.12</v>
      </c>
      <c r="G58" s="12">
        <v>1700</v>
      </c>
      <c r="H58" s="15">
        <f t="shared" si="0"/>
        <v>5304</v>
      </c>
    </row>
    <row r="59" spans="2:8" ht="14.25">
      <c r="B59" s="9" t="s">
        <v>99</v>
      </c>
      <c r="C59" s="28" t="s">
        <v>304</v>
      </c>
      <c r="D59" s="19" t="s">
        <v>262</v>
      </c>
      <c r="E59" s="19" t="s">
        <v>249</v>
      </c>
      <c r="F59" s="18">
        <v>1.35</v>
      </c>
      <c r="G59" s="12">
        <v>1700</v>
      </c>
      <c r="H59" s="15">
        <f t="shared" si="0"/>
        <v>2295</v>
      </c>
    </row>
    <row r="60" spans="2:8" ht="14.25">
      <c r="B60" s="9" t="s">
        <v>100</v>
      </c>
      <c r="C60" s="28" t="s">
        <v>305</v>
      </c>
      <c r="D60" s="19" t="s">
        <v>268</v>
      </c>
      <c r="E60" s="19" t="s">
        <v>249</v>
      </c>
      <c r="F60" s="18">
        <v>8.115</v>
      </c>
      <c r="G60" s="12">
        <v>1700</v>
      </c>
      <c r="H60" s="15">
        <f t="shared" si="0"/>
        <v>13795.5</v>
      </c>
    </row>
    <row r="61" spans="2:8" ht="14.25">
      <c r="B61" s="9" t="s">
        <v>101</v>
      </c>
      <c r="C61" s="28" t="s">
        <v>306</v>
      </c>
      <c r="D61" s="19" t="s">
        <v>268</v>
      </c>
      <c r="E61" s="19" t="s">
        <v>249</v>
      </c>
      <c r="F61" s="18">
        <v>3.3</v>
      </c>
      <c r="G61" s="12">
        <v>1700</v>
      </c>
      <c r="H61" s="15">
        <f t="shared" si="0"/>
        <v>5610</v>
      </c>
    </row>
    <row r="62" spans="2:8" ht="14.25">
      <c r="B62" s="9" t="s">
        <v>102</v>
      </c>
      <c r="C62" s="28" t="s">
        <v>307</v>
      </c>
      <c r="D62" s="19" t="s">
        <v>268</v>
      </c>
      <c r="E62" s="19" t="s">
        <v>249</v>
      </c>
      <c r="F62" s="18">
        <v>13.75</v>
      </c>
      <c r="G62" s="12">
        <v>1700</v>
      </c>
      <c r="H62" s="15">
        <f t="shared" si="0"/>
        <v>23375</v>
      </c>
    </row>
    <row r="63" spans="2:8" ht="14.25">
      <c r="B63" s="9" t="s">
        <v>103</v>
      </c>
      <c r="C63" s="28" t="s">
        <v>308</v>
      </c>
      <c r="D63" s="19" t="s">
        <v>271</v>
      </c>
      <c r="E63" s="19" t="s">
        <v>249</v>
      </c>
      <c r="F63" s="18">
        <v>0.458</v>
      </c>
      <c r="G63" s="12">
        <v>1700</v>
      </c>
      <c r="H63" s="15">
        <f t="shared" si="0"/>
        <v>778.6</v>
      </c>
    </row>
    <row r="64" spans="2:8" ht="14.25">
      <c r="B64" s="9" t="s">
        <v>104</v>
      </c>
      <c r="C64" s="28" t="s">
        <v>309</v>
      </c>
      <c r="D64" s="19" t="s">
        <v>271</v>
      </c>
      <c r="E64" s="19" t="s">
        <v>249</v>
      </c>
      <c r="F64" s="18">
        <v>5.051</v>
      </c>
      <c r="G64" s="12">
        <v>1700</v>
      </c>
      <c r="H64" s="15">
        <f t="shared" si="0"/>
        <v>8586.7</v>
      </c>
    </row>
    <row r="65" spans="2:8" ht="14.25">
      <c r="B65" s="9" t="s">
        <v>105</v>
      </c>
      <c r="C65" s="28" t="s">
        <v>310</v>
      </c>
      <c r="D65" s="19" t="s">
        <v>271</v>
      </c>
      <c r="E65" s="19" t="s">
        <v>249</v>
      </c>
      <c r="F65" s="18">
        <v>4.585</v>
      </c>
      <c r="G65" s="12">
        <v>1700</v>
      </c>
      <c r="H65" s="15">
        <f t="shared" si="0"/>
        <v>7794.5</v>
      </c>
    </row>
    <row r="66" spans="2:8" ht="14.25">
      <c r="B66" s="9" t="s">
        <v>106</v>
      </c>
      <c r="C66" s="28" t="s">
        <v>311</v>
      </c>
      <c r="D66" s="19" t="s">
        <v>271</v>
      </c>
      <c r="E66" s="19" t="s">
        <v>249</v>
      </c>
      <c r="F66" s="18">
        <v>1.496</v>
      </c>
      <c r="G66" s="12">
        <v>1700</v>
      </c>
      <c r="H66" s="15">
        <f t="shared" si="0"/>
        <v>2543.2</v>
      </c>
    </row>
    <row r="67" spans="2:8" ht="14.25">
      <c r="B67" s="9" t="s">
        <v>107</v>
      </c>
      <c r="C67" s="28" t="s">
        <v>312</v>
      </c>
      <c r="D67" s="19" t="s">
        <v>271</v>
      </c>
      <c r="E67" s="19" t="s">
        <v>249</v>
      </c>
      <c r="F67" s="18">
        <v>4.385</v>
      </c>
      <c r="G67" s="12">
        <v>1700</v>
      </c>
      <c r="H67" s="15">
        <f t="shared" si="0"/>
        <v>7454.5</v>
      </c>
    </row>
    <row r="68" spans="2:8" ht="14.25">
      <c r="B68" s="9" t="s">
        <v>108</v>
      </c>
      <c r="C68" s="28" t="s">
        <v>313</v>
      </c>
      <c r="D68" s="19" t="s">
        <v>271</v>
      </c>
      <c r="E68" s="19" t="s">
        <v>249</v>
      </c>
      <c r="F68" s="18">
        <v>4.011</v>
      </c>
      <c r="G68" s="12">
        <v>1700</v>
      </c>
      <c r="H68" s="15">
        <f t="shared" si="0"/>
        <v>6818.7</v>
      </c>
    </row>
    <row r="69" spans="2:8" ht="14.25">
      <c r="B69" s="9" t="s">
        <v>109</v>
      </c>
      <c r="C69" s="28" t="s">
        <v>313</v>
      </c>
      <c r="D69" s="19" t="s">
        <v>271</v>
      </c>
      <c r="E69" s="19" t="s">
        <v>249</v>
      </c>
      <c r="F69" s="18">
        <v>4.011</v>
      </c>
      <c r="G69" s="12">
        <v>1700</v>
      </c>
      <c r="H69" s="15">
        <f aca="true" t="shared" si="1" ref="H69:H89">F69*G69</f>
        <v>6818.7</v>
      </c>
    </row>
    <row r="70" spans="2:8" ht="14.25">
      <c r="B70" s="9" t="s">
        <v>110</v>
      </c>
      <c r="C70" s="25" t="s">
        <v>314</v>
      </c>
      <c r="D70" s="19" t="s">
        <v>251</v>
      </c>
      <c r="E70" s="19" t="s">
        <v>249</v>
      </c>
      <c r="F70" s="18">
        <v>0.807</v>
      </c>
      <c r="G70" s="12">
        <v>1700</v>
      </c>
      <c r="H70" s="15">
        <f t="shared" si="1"/>
        <v>1371.9</v>
      </c>
    </row>
    <row r="71" spans="2:8" ht="14.25">
      <c r="B71" s="9" t="s">
        <v>111</v>
      </c>
      <c r="C71" s="25" t="s">
        <v>314</v>
      </c>
      <c r="D71" s="19" t="s">
        <v>251</v>
      </c>
      <c r="E71" s="19" t="s">
        <v>249</v>
      </c>
      <c r="F71" s="18">
        <v>2.422</v>
      </c>
      <c r="G71" s="12">
        <v>1700</v>
      </c>
      <c r="H71" s="15">
        <f t="shared" si="1"/>
        <v>4117.400000000001</v>
      </c>
    </row>
    <row r="72" spans="2:8" ht="14.25">
      <c r="B72" s="9" t="s">
        <v>112</v>
      </c>
      <c r="C72" s="25" t="s">
        <v>315</v>
      </c>
      <c r="D72" s="19" t="s">
        <v>251</v>
      </c>
      <c r="E72" s="19" t="s">
        <v>249</v>
      </c>
      <c r="F72" s="18">
        <v>1.3</v>
      </c>
      <c r="G72" s="12">
        <v>1700</v>
      </c>
      <c r="H72" s="15">
        <f t="shared" si="1"/>
        <v>2210</v>
      </c>
    </row>
    <row r="73" spans="2:8" ht="14.25">
      <c r="B73" s="9" t="s">
        <v>113</v>
      </c>
      <c r="C73" s="25" t="s">
        <v>316</v>
      </c>
      <c r="D73" s="19" t="s">
        <v>251</v>
      </c>
      <c r="E73" s="19" t="s">
        <v>249</v>
      </c>
      <c r="F73" s="18">
        <v>1</v>
      </c>
      <c r="G73" s="12">
        <v>1700</v>
      </c>
      <c r="H73" s="15">
        <f t="shared" si="1"/>
        <v>1700</v>
      </c>
    </row>
    <row r="74" spans="2:8" ht="14.25">
      <c r="B74" s="9" t="s">
        <v>114</v>
      </c>
      <c r="C74" s="25" t="s">
        <v>317</v>
      </c>
      <c r="D74" s="19" t="s">
        <v>262</v>
      </c>
      <c r="E74" s="19" t="s">
        <v>249</v>
      </c>
      <c r="F74" s="18">
        <v>1.3</v>
      </c>
      <c r="G74" s="12">
        <v>1700</v>
      </c>
      <c r="H74" s="15">
        <f t="shared" si="1"/>
        <v>2210</v>
      </c>
    </row>
    <row r="75" spans="2:8" ht="14.25">
      <c r="B75" s="9" t="s">
        <v>115</v>
      </c>
      <c r="C75" s="25" t="s">
        <v>318</v>
      </c>
      <c r="D75" s="19" t="s">
        <v>262</v>
      </c>
      <c r="E75" s="19" t="s">
        <v>249</v>
      </c>
      <c r="F75" s="18">
        <v>1.2</v>
      </c>
      <c r="G75" s="12">
        <v>1700</v>
      </c>
      <c r="H75" s="15">
        <f t="shared" si="1"/>
        <v>2040</v>
      </c>
    </row>
    <row r="76" spans="2:8" ht="14.25">
      <c r="B76" s="9" t="s">
        <v>116</v>
      </c>
      <c r="C76" s="25" t="s">
        <v>319</v>
      </c>
      <c r="D76" s="19" t="s">
        <v>286</v>
      </c>
      <c r="E76" s="19" t="s">
        <v>249</v>
      </c>
      <c r="F76" s="18">
        <v>1.746</v>
      </c>
      <c r="G76" s="12">
        <v>1700</v>
      </c>
      <c r="H76" s="15">
        <f t="shared" si="1"/>
        <v>2968.2</v>
      </c>
    </row>
    <row r="77" spans="2:8" ht="14.25">
      <c r="B77" s="9" t="s">
        <v>117</v>
      </c>
      <c r="C77" s="25" t="s">
        <v>320</v>
      </c>
      <c r="D77" s="19" t="s">
        <v>321</v>
      </c>
      <c r="E77" s="19" t="s">
        <v>249</v>
      </c>
      <c r="F77" s="18">
        <v>0.53</v>
      </c>
      <c r="G77" s="12">
        <v>1700</v>
      </c>
      <c r="H77" s="15">
        <f t="shared" si="1"/>
        <v>901</v>
      </c>
    </row>
    <row r="78" spans="2:8" ht="14.25">
      <c r="B78" s="9" t="s">
        <v>118</v>
      </c>
      <c r="C78" s="25" t="s">
        <v>322</v>
      </c>
      <c r="D78" s="19" t="s">
        <v>268</v>
      </c>
      <c r="E78" s="19" t="s">
        <v>249</v>
      </c>
      <c r="F78" s="18">
        <v>4.776</v>
      </c>
      <c r="G78" s="12">
        <v>1700</v>
      </c>
      <c r="H78" s="15">
        <f t="shared" si="1"/>
        <v>8119.2</v>
      </c>
    </row>
    <row r="79" spans="2:8" ht="14.25">
      <c r="B79" s="9" t="s">
        <v>119</v>
      </c>
      <c r="C79" s="25" t="s">
        <v>323</v>
      </c>
      <c r="D79" s="19" t="s">
        <v>268</v>
      </c>
      <c r="E79" s="19" t="s">
        <v>249</v>
      </c>
      <c r="F79" s="18">
        <v>3.6</v>
      </c>
      <c r="G79" s="12">
        <v>1700</v>
      </c>
      <c r="H79" s="15">
        <f t="shared" si="1"/>
        <v>6120</v>
      </c>
    </row>
    <row r="80" spans="2:8" ht="14.25">
      <c r="B80" s="9" t="s">
        <v>120</v>
      </c>
      <c r="C80" s="25" t="s">
        <v>324</v>
      </c>
      <c r="D80" s="19" t="s">
        <v>268</v>
      </c>
      <c r="E80" s="19" t="s">
        <v>249</v>
      </c>
      <c r="F80" s="18">
        <v>1.3</v>
      </c>
      <c r="G80" s="12">
        <v>1700</v>
      </c>
      <c r="H80" s="15">
        <f t="shared" si="1"/>
        <v>2210</v>
      </c>
    </row>
    <row r="81" spans="2:8" ht="14.25">
      <c r="B81" s="9" t="s">
        <v>121</v>
      </c>
      <c r="C81" s="25" t="s">
        <v>325</v>
      </c>
      <c r="D81" s="19" t="s">
        <v>271</v>
      </c>
      <c r="E81" s="19" t="s">
        <v>249</v>
      </c>
      <c r="F81" s="18">
        <v>1.202</v>
      </c>
      <c r="G81" s="12">
        <v>1700</v>
      </c>
      <c r="H81" s="15">
        <f t="shared" si="1"/>
        <v>2043.3999999999999</v>
      </c>
    </row>
    <row r="82" spans="2:8" ht="14.25">
      <c r="B82" s="9" t="s">
        <v>122</v>
      </c>
      <c r="C82" s="25" t="s">
        <v>326</v>
      </c>
      <c r="D82" s="19" t="s">
        <v>278</v>
      </c>
      <c r="E82" s="19" t="s">
        <v>249</v>
      </c>
      <c r="F82" s="18">
        <v>0.6</v>
      </c>
      <c r="G82" s="12">
        <v>1700</v>
      </c>
      <c r="H82" s="15">
        <f t="shared" si="1"/>
        <v>1020</v>
      </c>
    </row>
    <row r="83" spans="2:8" ht="14.25">
      <c r="B83" s="9" t="s">
        <v>123</v>
      </c>
      <c r="C83" s="25" t="s">
        <v>327</v>
      </c>
      <c r="D83" s="19" t="s">
        <v>278</v>
      </c>
      <c r="E83" s="19" t="s">
        <v>249</v>
      </c>
      <c r="F83" s="18">
        <v>1.367</v>
      </c>
      <c r="G83" s="12">
        <v>1700</v>
      </c>
      <c r="H83" s="15">
        <f t="shared" si="1"/>
        <v>2323.9</v>
      </c>
    </row>
    <row r="84" spans="2:8" ht="14.25">
      <c r="B84" s="9" t="s">
        <v>124</v>
      </c>
      <c r="C84" s="25" t="s">
        <v>328</v>
      </c>
      <c r="D84" s="19" t="s">
        <v>329</v>
      </c>
      <c r="E84" s="19" t="s">
        <v>249</v>
      </c>
      <c r="F84" s="18">
        <v>0.536</v>
      </c>
      <c r="G84" s="12">
        <v>1700</v>
      </c>
      <c r="H84" s="15">
        <f t="shared" si="1"/>
        <v>911.2</v>
      </c>
    </row>
    <row r="85" spans="2:8" ht="14.25">
      <c r="B85" s="9" t="s">
        <v>125</v>
      </c>
      <c r="C85" s="25" t="s">
        <v>330</v>
      </c>
      <c r="D85" s="19" t="s">
        <v>251</v>
      </c>
      <c r="E85" s="19" t="s">
        <v>249</v>
      </c>
      <c r="F85" s="18">
        <v>2.4</v>
      </c>
      <c r="G85" s="12">
        <v>1700</v>
      </c>
      <c r="H85" s="15">
        <f t="shared" si="1"/>
        <v>4080</v>
      </c>
    </row>
    <row r="86" spans="2:8" ht="14.25">
      <c r="B86" s="9" t="s">
        <v>126</v>
      </c>
      <c r="C86" s="25" t="s">
        <v>331</v>
      </c>
      <c r="D86" s="19" t="s">
        <v>251</v>
      </c>
      <c r="E86" s="19" t="s">
        <v>249</v>
      </c>
      <c r="F86" s="18">
        <v>1.494</v>
      </c>
      <c r="G86" s="12">
        <v>1700</v>
      </c>
      <c r="H86" s="15">
        <f t="shared" si="1"/>
        <v>2539.8</v>
      </c>
    </row>
    <row r="87" spans="2:8" ht="14.25">
      <c r="B87" s="9" t="s">
        <v>127</v>
      </c>
      <c r="C87" s="25" t="s">
        <v>332</v>
      </c>
      <c r="D87" s="19" t="s">
        <v>284</v>
      </c>
      <c r="E87" s="19" t="s">
        <v>249</v>
      </c>
      <c r="F87" s="18">
        <v>10.956</v>
      </c>
      <c r="G87" s="12">
        <v>1700</v>
      </c>
      <c r="H87" s="15">
        <f t="shared" si="1"/>
        <v>18625.2</v>
      </c>
    </row>
    <row r="88" spans="2:8" ht="14.25">
      <c r="B88" s="9" t="s">
        <v>128</v>
      </c>
      <c r="C88" s="25" t="s">
        <v>333</v>
      </c>
      <c r="D88" s="19" t="s">
        <v>334</v>
      </c>
      <c r="E88" s="19" t="s">
        <v>249</v>
      </c>
      <c r="F88" s="18">
        <v>1.47</v>
      </c>
      <c r="G88" s="12">
        <v>1700</v>
      </c>
      <c r="H88" s="15">
        <f t="shared" si="1"/>
        <v>2499</v>
      </c>
    </row>
    <row r="89" spans="2:8" ht="14.25">
      <c r="B89" s="9" t="s">
        <v>129</v>
      </c>
      <c r="C89" s="25" t="s">
        <v>335</v>
      </c>
      <c r="D89" s="19" t="s">
        <v>336</v>
      </c>
      <c r="E89" s="19" t="s">
        <v>249</v>
      </c>
      <c r="F89" s="17">
        <v>10</v>
      </c>
      <c r="G89" s="12">
        <v>1700</v>
      </c>
      <c r="H89" s="15">
        <f t="shared" si="1"/>
        <v>17000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orientation="portrait" paperSize="9"/>
  <ignoredErrors>
    <ignoredError sqref="B5:B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42.00390625" style="3" customWidth="1"/>
    <col min="4" max="4" width="12.28125" style="3" customWidth="1"/>
    <col min="5" max="5" width="8.140625" style="3" customWidth="1"/>
    <col min="6" max="6" width="9.140625" style="3" customWidth="1"/>
    <col min="7" max="7" width="12.8515625" style="3" customWidth="1"/>
    <col min="8" max="8" width="13.5742187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30" customHeight="1">
      <c r="B2" s="176" t="s">
        <v>338</v>
      </c>
      <c r="C2" s="176"/>
      <c r="D2" s="176"/>
      <c r="E2" s="176"/>
      <c r="F2" s="176"/>
      <c r="G2" s="176"/>
      <c r="H2" s="176"/>
    </row>
    <row r="3" spans="2:8" ht="41.25">
      <c r="B3" s="30" t="s">
        <v>2</v>
      </c>
      <c r="C3" s="30" t="s">
        <v>339</v>
      </c>
      <c r="D3" s="30" t="s">
        <v>466</v>
      </c>
      <c r="E3" s="30" t="s">
        <v>341</v>
      </c>
      <c r="F3" s="30" t="s">
        <v>342</v>
      </c>
      <c r="G3" s="30" t="s">
        <v>343</v>
      </c>
      <c r="H3" s="30" t="s">
        <v>344</v>
      </c>
    </row>
    <row r="4" spans="2:8" ht="27.75">
      <c r="B4" s="31"/>
      <c r="C4" s="32" t="s">
        <v>345</v>
      </c>
      <c r="D4" s="31"/>
      <c r="E4" s="33" t="s">
        <v>10</v>
      </c>
      <c r="F4" s="34"/>
      <c r="G4" s="35"/>
      <c r="H4" s="36"/>
    </row>
    <row r="5" spans="2:10" ht="41.25">
      <c r="B5" s="37">
        <v>1</v>
      </c>
      <c r="C5" s="38" t="s">
        <v>346</v>
      </c>
      <c r="D5" s="39">
        <v>2009</v>
      </c>
      <c r="E5" s="39" t="s">
        <v>10</v>
      </c>
      <c r="F5" s="40">
        <v>16.996</v>
      </c>
      <c r="G5" s="41">
        <v>44000</v>
      </c>
      <c r="H5" s="42">
        <f aca="true" t="shared" si="0" ref="H5:H13">F5*G5</f>
        <v>747823.9999999999</v>
      </c>
      <c r="J5" s="3" t="s">
        <v>347</v>
      </c>
    </row>
    <row r="6" spans="2:10" ht="41.25">
      <c r="B6" s="37">
        <v>2</v>
      </c>
      <c r="C6" s="38" t="s">
        <v>348</v>
      </c>
      <c r="D6" s="39">
        <v>2014</v>
      </c>
      <c r="E6" s="39" t="s">
        <v>10</v>
      </c>
      <c r="F6" s="40">
        <v>18.389</v>
      </c>
      <c r="G6" s="41">
        <v>48000</v>
      </c>
      <c r="H6" s="42">
        <f t="shared" si="0"/>
        <v>882672</v>
      </c>
      <c r="J6" s="3" t="s">
        <v>349</v>
      </c>
    </row>
    <row r="7" spans="2:10" ht="41.25">
      <c r="B7" s="37">
        <v>3</v>
      </c>
      <c r="C7" s="38" t="s">
        <v>350</v>
      </c>
      <c r="D7" s="39">
        <v>2013</v>
      </c>
      <c r="E7" s="39" t="s">
        <v>10</v>
      </c>
      <c r="F7" s="40">
        <v>68.222</v>
      </c>
      <c r="G7" s="41">
        <v>46000</v>
      </c>
      <c r="H7" s="42">
        <f t="shared" si="0"/>
        <v>3138211.9999999995</v>
      </c>
      <c r="J7" s="3" t="s">
        <v>351</v>
      </c>
    </row>
    <row r="8" spans="2:10" ht="41.25">
      <c r="B8" s="37">
        <v>4</v>
      </c>
      <c r="C8" s="38" t="s">
        <v>352</v>
      </c>
      <c r="D8" s="39">
        <v>2014</v>
      </c>
      <c r="E8" s="39" t="s">
        <v>10</v>
      </c>
      <c r="F8" s="40">
        <v>24.531</v>
      </c>
      <c r="G8" s="41">
        <v>48000</v>
      </c>
      <c r="H8" s="42">
        <f t="shared" si="0"/>
        <v>1177488</v>
      </c>
      <c r="J8" s="3" t="s">
        <v>353</v>
      </c>
    </row>
    <row r="9" spans="2:10" ht="41.25">
      <c r="B9" s="37">
        <v>5</v>
      </c>
      <c r="C9" s="38" t="s">
        <v>354</v>
      </c>
      <c r="D9" s="39">
        <v>2011</v>
      </c>
      <c r="E9" s="39" t="s">
        <v>10</v>
      </c>
      <c r="F9" s="40">
        <v>22.649</v>
      </c>
      <c r="G9" s="41">
        <v>46000</v>
      </c>
      <c r="H9" s="42">
        <f t="shared" si="0"/>
        <v>1041854</v>
      </c>
      <c r="J9" s="3" t="s">
        <v>355</v>
      </c>
    </row>
    <row r="10" spans="2:10" ht="41.25">
      <c r="B10" s="37">
        <v>6</v>
      </c>
      <c r="C10" s="38" t="s">
        <v>356</v>
      </c>
      <c r="D10" s="39">
        <v>2010</v>
      </c>
      <c r="E10" s="39" t="s">
        <v>10</v>
      </c>
      <c r="F10" s="40">
        <v>16.621</v>
      </c>
      <c r="G10" s="41">
        <v>44000</v>
      </c>
      <c r="H10" s="42">
        <f t="shared" si="0"/>
        <v>731323.9999999999</v>
      </c>
      <c r="J10" s="3" t="s">
        <v>357</v>
      </c>
    </row>
    <row r="11" spans="2:10" ht="41.25">
      <c r="B11" s="37">
        <v>7</v>
      </c>
      <c r="C11" s="38" t="s">
        <v>358</v>
      </c>
      <c r="D11" s="39">
        <v>2010</v>
      </c>
      <c r="E11" s="39" t="s">
        <v>10</v>
      </c>
      <c r="F11" s="40">
        <v>48.873</v>
      </c>
      <c r="G11" s="41">
        <v>44000</v>
      </c>
      <c r="H11" s="42">
        <f t="shared" si="0"/>
        <v>2150412</v>
      </c>
      <c r="J11" s="3" t="s">
        <v>359</v>
      </c>
    </row>
    <row r="12" spans="2:10" ht="41.25">
      <c r="B12" s="37">
        <v>8</v>
      </c>
      <c r="C12" s="38" t="s">
        <v>360</v>
      </c>
      <c r="D12" s="39">
        <v>2009</v>
      </c>
      <c r="E12" s="39" t="s">
        <v>10</v>
      </c>
      <c r="F12" s="40">
        <v>56.146</v>
      </c>
      <c r="G12" s="41">
        <v>44000</v>
      </c>
      <c r="H12" s="42">
        <f t="shared" si="0"/>
        <v>2470424</v>
      </c>
      <c r="J12" s="3" t="s">
        <v>359</v>
      </c>
    </row>
    <row r="13" spans="2:10" ht="41.25">
      <c r="B13" s="37">
        <v>9</v>
      </c>
      <c r="C13" s="38" t="s">
        <v>361</v>
      </c>
      <c r="D13" s="39">
        <v>2011</v>
      </c>
      <c r="E13" s="39" t="s">
        <v>10</v>
      </c>
      <c r="F13" s="40">
        <v>97.826</v>
      </c>
      <c r="G13" s="41">
        <v>46000</v>
      </c>
      <c r="H13" s="42">
        <f t="shared" si="0"/>
        <v>4499996</v>
      </c>
      <c r="J13" s="3" t="s">
        <v>362</v>
      </c>
    </row>
    <row r="14" spans="2:8" ht="14.25">
      <c r="B14" s="37"/>
      <c r="C14" s="33" t="s">
        <v>363</v>
      </c>
      <c r="D14" s="39"/>
      <c r="E14" s="39"/>
      <c r="F14" s="43">
        <v>370.25299999999993</v>
      </c>
      <c r="G14" s="41"/>
      <c r="H14" s="42"/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6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39.28125" style="3" customWidth="1"/>
    <col min="4" max="4" width="11.57421875" style="3" customWidth="1"/>
    <col min="5" max="5" width="8.8515625" style="3" customWidth="1"/>
    <col min="6" max="6" width="10.421875" style="3" customWidth="1"/>
    <col min="7" max="7" width="14.140625" style="3" customWidth="1"/>
    <col min="8" max="8" width="15.710937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28.5" customHeight="1">
      <c r="B2" s="176" t="s">
        <v>338</v>
      </c>
      <c r="C2" s="176"/>
      <c r="D2" s="176"/>
      <c r="E2" s="176"/>
      <c r="F2" s="176"/>
      <c r="G2" s="176"/>
      <c r="H2" s="176"/>
    </row>
    <row r="3" spans="2:8" ht="15.75" customHeight="1">
      <c r="B3" s="67"/>
      <c r="C3" s="67"/>
      <c r="D3" s="67"/>
      <c r="E3" s="67"/>
      <c r="F3" s="67"/>
      <c r="G3" s="67"/>
      <c r="H3" s="67"/>
    </row>
    <row r="4" spans="2:8" ht="41.25">
      <c r="B4" s="30" t="s">
        <v>2</v>
      </c>
      <c r="C4" s="30" t="s">
        <v>339</v>
      </c>
      <c r="D4" s="30" t="s">
        <v>340</v>
      </c>
      <c r="E4" s="30" t="s">
        <v>341</v>
      </c>
      <c r="F4" s="30" t="s">
        <v>342</v>
      </c>
      <c r="G4" s="30" t="s">
        <v>343</v>
      </c>
      <c r="H4" s="30" t="s">
        <v>344</v>
      </c>
    </row>
    <row r="5" spans="2:8" ht="14.25">
      <c r="B5" s="37"/>
      <c r="C5" s="32" t="s">
        <v>364</v>
      </c>
      <c r="D5" s="31"/>
      <c r="E5" s="44"/>
      <c r="F5" s="45"/>
      <c r="G5" s="41"/>
      <c r="H5" s="42"/>
    </row>
    <row r="6" spans="2:10" ht="69">
      <c r="B6" s="37">
        <v>1</v>
      </c>
      <c r="C6" s="39" t="s">
        <v>365</v>
      </c>
      <c r="D6" s="39">
        <v>2010</v>
      </c>
      <c r="E6" s="39" t="s">
        <v>366</v>
      </c>
      <c r="F6" s="4">
        <v>3</v>
      </c>
      <c r="G6" s="41">
        <v>250000</v>
      </c>
      <c r="H6" s="42">
        <f>F6*G6</f>
        <v>750000</v>
      </c>
      <c r="J6" s="3" t="s">
        <v>367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7.28125" style="3" customWidth="1"/>
    <col min="3" max="3" width="35.7109375" style="3" customWidth="1"/>
    <col min="4" max="4" width="22.7109375" style="1" customWidth="1"/>
    <col min="5" max="5" width="7.28125" style="3" bestFit="1" customWidth="1"/>
    <col min="6" max="6" width="11.28125" style="3" customWidth="1"/>
    <col min="7" max="7" width="12.28125" style="3" customWidth="1"/>
    <col min="8" max="8" width="14.140625" style="3" customWidth="1"/>
    <col min="9" max="16384" width="8.8515625" style="3" customWidth="1"/>
  </cols>
  <sheetData>
    <row r="1" spans="1:2" ht="30" customHeight="1">
      <c r="A1" s="175" t="s">
        <v>418</v>
      </c>
      <c r="B1" s="175"/>
    </row>
    <row r="2" spans="2:8" ht="24.75" customHeight="1">
      <c r="B2" s="177" t="s">
        <v>424</v>
      </c>
      <c r="C2" s="177"/>
      <c r="D2" s="177"/>
      <c r="E2" s="177"/>
      <c r="F2" s="177"/>
      <c r="G2" s="177"/>
      <c r="H2" s="177"/>
    </row>
    <row r="3" spans="2:8" ht="14.25">
      <c r="B3" s="46"/>
      <c r="C3" s="46"/>
      <c r="D3" s="60"/>
      <c r="E3" s="46"/>
      <c r="F3" s="46"/>
      <c r="G3" s="46"/>
      <c r="H3" s="46"/>
    </row>
    <row r="4" spans="2:8" ht="52.5">
      <c r="B4" s="6" t="s">
        <v>2</v>
      </c>
      <c r="C4" s="6" t="s">
        <v>3</v>
      </c>
      <c r="D4" s="6" t="s">
        <v>4</v>
      </c>
      <c r="E4" s="6" t="s">
        <v>5</v>
      </c>
      <c r="F4" s="7" t="s">
        <v>342</v>
      </c>
      <c r="G4" s="47" t="s">
        <v>7</v>
      </c>
      <c r="H4" s="7" t="s">
        <v>369</v>
      </c>
    </row>
    <row r="5" spans="2:8" ht="26.25">
      <c r="B5" s="48">
        <v>2</v>
      </c>
      <c r="C5" s="52" t="s">
        <v>389</v>
      </c>
      <c r="D5" s="49" t="s">
        <v>371</v>
      </c>
      <c r="E5" s="50" t="s">
        <v>370</v>
      </c>
      <c r="F5" s="51">
        <v>37</v>
      </c>
      <c r="G5" s="12">
        <v>9000</v>
      </c>
      <c r="H5" s="12">
        <f aca="true" t="shared" si="0" ref="H5:H11">F5*G5</f>
        <v>333000</v>
      </c>
    </row>
    <row r="6" spans="2:8" ht="41.25">
      <c r="B6" s="48">
        <v>3</v>
      </c>
      <c r="C6" s="56" t="s">
        <v>383</v>
      </c>
      <c r="D6" s="55" t="s">
        <v>384</v>
      </c>
      <c r="E6" s="55" t="s">
        <v>370</v>
      </c>
      <c r="F6" s="57">
        <v>2.34</v>
      </c>
      <c r="G6" s="58">
        <v>29000</v>
      </c>
      <c r="H6" s="58">
        <f t="shared" si="0"/>
        <v>67860</v>
      </c>
    </row>
    <row r="7" spans="2:8" ht="41.25">
      <c r="B7" s="48">
        <v>4</v>
      </c>
      <c r="C7" s="56" t="s">
        <v>392</v>
      </c>
      <c r="D7" s="55" t="s">
        <v>384</v>
      </c>
      <c r="E7" s="55" t="s">
        <v>370</v>
      </c>
      <c r="F7" s="57">
        <v>0.72</v>
      </c>
      <c r="G7" s="58">
        <v>28000</v>
      </c>
      <c r="H7" s="58">
        <f t="shared" si="0"/>
        <v>20160</v>
      </c>
    </row>
    <row r="8" spans="2:8" ht="27">
      <c r="B8" s="48">
        <v>5</v>
      </c>
      <c r="C8" s="56" t="s">
        <v>386</v>
      </c>
      <c r="D8" s="55" t="s">
        <v>385</v>
      </c>
      <c r="E8" s="55" t="s">
        <v>370</v>
      </c>
      <c r="F8" s="57">
        <v>0.8835</v>
      </c>
      <c r="G8" s="58">
        <v>90000</v>
      </c>
      <c r="H8" s="58">
        <f t="shared" si="0"/>
        <v>79515</v>
      </c>
    </row>
    <row r="9" spans="2:8" ht="27">
      <c r="B9" s="48">
        <v>6</v>
      </c>
      <c r="C9" s="56" t="s">
        <v>388</v>
      </c>
      <c r="D9" s="55" t="s">
        <v>387</v>
      </c>
      <c r="E9" s="55" t="s">
        <v>249</v>
      </c>
      <c r="F9" s="57">
        <v>18.9</v>
      </c>
      <c r="G9" s="58">
        <v>85</v>
      </c>
      <c r="H9" s="58">
        <f t="shared" si="0"/>
        <v>1606.4999999999998</v>
      </c>
    </row>
    <row r="10" spans="2:8" ht="27">
      <c r="B10" s="48">
        <v>7</v>
      </c>
      <c r="C10" s="56" t="s">
        <v>391</v>
      </c>
      <c r="D10" s="55" t="s">
        <v>390</v>
      </c>
      <c r="E10" s="55" t="s">
        <v>249</v>
      </c>
      <c r="F10" s="59">
        <v>102</v>
      </c>
      <c r="G10" s="58">
        <v>60</v>
      </c>
      <c r="H10" s="58">
        <f t="shared" si="0"/>
        <v>6120</v>
      </c>
    </row>
    <row r="11" spans="2:8" s="63" customFormat="1" ht="26.25">
      <c r="B11" s="48">
        <v>8</v>
      </c>
      <c r="C11" s="61" t="s">
        <v>394</v>
      </c>
      <c r="D11" s="49" t="s">
        <v>393</v>
      </c>
      <c r="E11" s="49" t="s">
        <v>370</v>
      </c>
      <c r="F11" s="49">
        <v>0.714</v>
      </c>
      <c r="G11" s="62">
        <v>40000</v>
      </c>
      <c r="H11" s="62">
        <f t="shared" si="0"/>
        <v>28560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5.28125" style="3" customWidth="1"/>
    <col min="3" max="3" width="32.7109375" style="3" customWidth="1"/>
    <col min="4" max="4" width="16.140625" style="3" customWidth="1"/>
    <col min="5" max="5" width="7.28125" style="3" bestFit="1" customWidth="1"/>
    <col min="6" max="6" width="11.28125" style="3" customWidth="1"/>
    <col min="7" max="7" width="12.28125" style="3" customWidth="1"/>
    <col min="8" max="8" width="14.140625" style="3" customWidth="1"/>
    <col min="9" max="16384" width="8.8515625" style="3" customWidth="1"/>
  </cols>
  <sheetData>
    <row r="1" spans="1:2" ht="30" customHeight="1">
      <c r="A1" s="181" t="s">
        <v>418</v>
      </c>
      <c r="B1" s="181"/>
    </row>
    <row r="3" spans="2:8" ht="24" customHeight="1">
      <c r="B3" s="177" t="s">
        <v>368</v>
      </c>
      <c r="C3" s="177"/>
      <c r="D3" s="177"/>
      <c r="E3" s="177"/>
      <c r="F3" s="177"/>
      <c r="G3" s="177"/>
      <c r="H3" s="177"/>
    </row>
    <row r="4" spans="2:8" ht="14.25">
      <c r="B4" s="46"/>
      <c r="C4" s="46"/>
      <c r="D4" s="46"/>
      <c r="E4" s="46"/>
      <c r="F4" s="46"/>
      <c r="G4" s="46"/>
      <c r="H4" s="46"/>
    </row>
    <row r="5" spans="2:8" ht="52.5">
      <c r="B5" s="6" t="s">
        <v>2</v>
      </c>
      <c r="C5" s="6" t="s">
        <v>3</v>
      </c>
      <c r="D5" s="6" t="s">
        <v>4</v>
      </c>
      <c r="E5" s="6" t="s">
        <v>5</v>
      </c>
      <c r="F5" s="7" t="s">
        <v>342</v>
      </c>
      <c r="G5" s="47" t="s">
        <v>7</v>
      </c>
      <c r="H5" s="7" t="s">
        <v>467</v>
      </c>
    </row>
    <row r="6" spans="2:10" ht="40.5" customHeight="1">
      <c r="B6" s="48">
        <v>3</v>
      </c>
      <c r="C6" s="52" t="s">
        <v>372</v>
      </c>
      <c r="D6" s="49" t="s">
        <v>373</v>
      </c>
      <c r="E6" s="50" t="s">
        <v>374</v>
      </c>
      <c r="F6" s="51">
        <v>100</v>
      </c>
      <c r="G6" s="12">
        <v>160</v>
      </c>
      <c r="H6" s="12">
        <f>F6*G6</f>
        <v>16000</v>
      </c>
      <c r="I6" s="53" t="s">
        <v>375</v>
      </c>
      <c r="J6" s="53" t="s">
        <v>376</v>
      </c>
    </row>
    <row r="7" spans="2:10" ht="33.75" customHeight="1">
      <c r="B7" s="48">
        <v>4</v>
      </c>
      <c r="C7" s="52" t="s">
        <v>581</v>
      </c>
      <c r="D7" s="49" t="s">
        <v>377</v>
      </c>
      <c r="E7" s="50" t="s">
        <v>374</v>
      </c>
      <c r="F7" s="51">
        <v>235</v>
      </c>
      <c r="G7" s="12">
        <v>791</v>
      </c>
      <c r="H7" s="12">
        <f>F7*G7</f>
        <v>185885</v>
      </c>
      <c r="I7" s="53" t="s">
        <v>378</v>
      </c>
      <c r="J7" s="53" t="s">
        <v>379</v>
      </c>
    </row>
    <row r="8" spans="2:8" ht="24" customHeight="1">
      <c r="B8" s="178">
        <v>5</v>
      </c>
      <c r="C8" s="179" t="s">
        <v>380</v>
      </c>
      <c r="D8" s="180" t="s">
        <v>381</v>
      </c>
      <c r="E8" s="54" t="s">
        <v>382</v>
      </c>
      <c r="F8" s="163">
        <v>34</v>
      </c>
      <c r="G8" s="12">
        <v>16900</v>
      </c>
      <c r="H8" s="12">
        <f>F8*G8</f>
        <v>574600</v>
      </c>
    </row>
    <row r="9" spans="2:8" ht="17.25" customHeight="1">
      <c r="B9" s="178"/>
      <c r="C9" s="179"/>
      <c r="D9" s="180"/>
      <c r="E9" s="54" t="s">
        <v>374</v>
      </c>
      <c r="F9" s="51">
        <v>73.44</v>
      </c>
      <c r="G9" s="12"/>
      <c r="H9" s="12"/>
    </row>
  </sheetData>
  <sheetProtection/>
  <mergeCells count="5">
    <mergeCell ref="B3:H3"/>
    <mergeCell ref="B8:B9"/>
    <mergeCell ref="C8:C9"/>
    <mergeCell ref="D8:D9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7.7109375" style="0" customWidth="1"/>
    <col min="2" max="2" width="6.140625" style="0" customWidth="1"/>
    <col min="3" max="3" width="31.140625" style="66" customWidth="1"/>
    <col min="4" max="4" width="37.140625" style="0" customWidth="1"/>
    <col min="5" max="5" width="7.00390625" style="0" customWidth="1"/>
    <col min="6" max="6" width="8.7109375" style="0" customWidth="1"/>
    <col min="7" max="7" width="12.421875" style="0" customWidth="1"/>
    <col min="8" max="8" width="10.7109375" style="0" customWidth="1"/>
  </cols>
  <sheetData>
    <row r="1" spans="1:2" ht="30" customHeight="1">
      <c r="A1" s="175" t="s">
        <v>418</v>
      </c>
      <c r="B1" s="175"/>
    </row>
    <row r="2" spans="2:8" s="3" customFormat="1" ht="20.25" customHeight="1">
      <c r="B2" s="177" t="s">
        <v>417</v>
      </c>
      <c r="C2" s="177"/>
      <c r="D2" s="177"/>
      <c r="E2" s="177"/>
      <c r="F2" s="177"/>
      <c r="G2" s="177"/>
      <c r="H2" s="177"/>
    </row>
    <row r="3" spans="2:8" s="3" customFormat="1" ht="18">
      <c r="B3" s="68"/>
      <c r="C3" s="68"/>
      <c r="D3" s="68"/>
      <c r="E3" s="68"/>
      <c r="F3" s="68"/>
      <c r="G3" s="68"/>
      <c r="H3" s="68"/>
    </row>
    <row r="4" spans="2:8" ht="17.25">
      <c r="B4" s="182" t="s">
        <v>395</v>
      </c>
      <c r="C4" s="183"/>
      <c r="D4" s="183"/>
      <c r="E4" s="183"/>
      <c r="F4" s="183"/>
      <c r="G4" s="183"/>
      <c r="H4" s="184"/>
    </row>
    <row r="5" spans="2:8" ht="24.75" customHeight="1">
      <c r="B5" s="8" t="s">
        <v>2</v>
      </c>
      <c r="C5" s="8" t="s">
        <v>396</v>
      </c>
      <c r="D5" s="8" t="s">
        <v>397</v>
      </c>
      <c r="E5" s="8" t="s">
        <v>451</v>
      </c>
      <c r="F5" s="8" t="s">
        <v>342</v>
      </c>
      <c r="G5" s="8" t="s">
        <v>398</v>
      </c>
      <c r="H5" s="8" t="s">
        <v>399</v>
      </c>
    </row>
    <row r="6" spans="2:8" ht="14.25">
      <c r="B6" s="49"/>
      <c r="C6" s="185" t="s">
        <v>400</v>
      </c>
      <c r="D6" s="186"/>
      <c r="E6" s="49" t="s">
        <v>370</v>
      </c>
      <c r="F6" s="64">
        <v>6.1850000000000005</v>
      </c>
      <c r="G6" s="62"/>
      <c r="H6" s="62"/>
    </row>
    <row r="7" spans="2:8" ht="14.25">
      <c r="B7" s="49">
        <v>1</v>
      </c>
      <c r="C7" s="52" t="s">
        <v>401</v>
      </c>
      <c r="D7" s="49" t="s">
        <v>402</v>
      </c>
      <c r="E7" s="49" t="s">
        <v>370</v>
      </c>
      <c r="F7" s="65">
        <v>0.055</v>
      </c>
      <c r="G7" s="62">
        <v>70000</v>
      </c>
      <c r="H7" s="62">
        <f>F7*G7</f>
        <v>3850</v>
      </c>
    </row>
    <row r="8" spans="2:8" ht="14.25">
      <c r="B8" s="49">
        <v>2</v>
      </c>
      <c r="C8" s="52" t="s">
        <v>403</v>
      </c>
      <c r="D8" s="49" t="s">
        <v>404</v>
      </c>
      <c r="E8" s="49" t="s">
        <v>370</v>
      </c>
      <c r="F8" s="65">
        <v>0.6</v>
      </c>
      <c r="G8" s="62">
        <v>45000</v>
      </c>
      <c r="H8" s="62">
        <f aca="true" t="shared" si="0" ref="H8:H18">F8*G8</f>
        <v>27000</v>
      </c>
    </row>
    <row r="9" spans="2:8" ht="14.25">
      <c r="B9" s="49">
        <v>3</v>
      </c>
      <c r="C9" s="52" t="s">
        <v>405</v>
      </c>
      <c r="D9" s="49" t="s">
        <v>404</v>
      </c>
      <c r="E9" s="49" t="s">
        <v>370</v>
      </c>
      <c r="F9" s="65">
        <v>0.16</v>
      </c>
      <c r="G9" s="62">
        <v>45000</v>
      </c>
      <c r="H9" s="62">
        <f t="shared" si="0"/>
        <v>7200</v>
      </c>
    </row>
    <row r="10" spans="2:8" ht="14.25">
      <c r="B10" s="49">
        <v>4</v>
      </c>
      <c r="C10" s="52" t="s">
        <v>406</v>
      </c>
      <c r="D10" s="49" t="s">
        <v>404</v>
      </c>
      <c r="E10" s="49" t="s">
        <v>370</v>
      </c>
      <c r="F10" s="65">
        <v>0.07</v>
      </c>
      <c r="G10" s="62">
        <v>45000</v>
      </c>
      <c r="H10" s="62">
        <f t="shared" si="0"/>
        <v>3150.0000000000005</v>
      </c>
    </row>
    <row r="11" spans="2:8" ht="14.25">
      <c r="B11" s="49">
        <v>5</v>
      </c>
      <c r="C11" s="52" t="s">
        <v>406</v>
      </c>
      <c r="D11" s="49" t="s">
        <v>404</v>
      </c>
      <c r="E11" s="49" t="s">
        <v>370</v>
      </c>
      <c r="F11" s="65">
        <v>0.065</v>
      </c>
      <c r="G11" s="62">
        <v>45000</v>
      </c>
      <c r="H11" s="62">
        <f t="shared" si="0"/>
        <v>2925</v>
      </c>
    </row>
    <row r="12" spans="2:8" ht="14.25">
      <c r="B12" s="49">
        <v>6</v>
      </c>
      <c r="C12" s="52" t="s">
        <v>406</v>
      </c>
      <c r="D12" s="49" t="s">
        <v>404</v>
      </c>
      <c r="E12" s="49" t="s">
        <v>370</v>
      </c>
      <c r="F12" s="65">
        <v>0.06</v>
      </c>
      <c r="G12" s="62">
        <v>45000</v>
      </c>
      <c r="H12" s="62">
        <f t="shared" si="0"/>
        <v>2700</v>
      </c>
    </row>
    <row r="13" spans="2:8" ht="14.25">
      <c r="B13" s="49">
        <v>7</v>
      </c>
      <c r="C13" s="52" t="s">
        <v>407</v>
      </c>
      <c r="D13" s="49" t="s">
        <v>404</v>
      </c>
      <c r="E13" s="49" t="s">
        <v>370</v>
      </c>
      <c r="F13" s="65">
        <v>0.11</v>
      </c>
      <c r="G13" s="62">
        <v>45000</v>
      </c>
      <c r="H13" s="62">
        <f t="shared" si="0"/>
        <v>4950</v>
      </c>
    </row>
    <row r="14" spans="2:8" ht="14.25">
      <c r="B14" s="49">
        <v>8</v>
      </c>
      <c r="C14" s="52" t="s">
        <v>408</v>
      </c>
      <c r="D14" s="49" t="s">
        <v>409</v>
      </c>
      <c r="E14" s="49" t="s">
        <v>370</v>
      </c>
      <c r="F14" s="65">
        <v>0.039</v>
      </c>
      <c r="G14" s="62">
        <v>27000</v>
      </c>
      <c r="H14" s="62">
        <f t="shared" si="0"/>
        <v>1053</v>
      </c>
    </row>
    <row r="15" spans="2:8" ht="14.25">
      <c r="B15" s="49">
        <v>9</v>
      </c>
      <c r="C15" s="52" t="s">
        <v>410</v>
      </c>
      <c r="D15" s="49" t="s">
        <v>411</v>
      </c>
      <c r="E15" s="49" t="s">
        <v>370</v>
      </c>
      <c r="F15" s="65">
        <v>0.45</v>
      </c>
      <c r="G15" s="62">
        <v>60000</v>
      </c>
      <c r="H15" s="62">
        <f t="shared" si="0"/>
        <v>27000</v>
      </c>
    </row>
    <row r="16" spans="2:8" ht="31.5" customHeight="1">
      <c r="B16" s="49"/>
      <c r="C16" s="185" t="s">
        <v>412</v>
      </c>
      <c r="D16" s="186"/>
      <c r="E16" s="64" t="s">
        <v>370</v>
      </c>
      <c r="F16" s="64">
        <v>3.862</v>
      </c>
      <c r="G16" s="62"/>
      <c r="H16" s="62"/>
    </row>
    <row r="17" spans="2:8" ht="26.25">
      <c r="B17" s="49">
        <v>10</v>
      </c>
      <c r="C17" s="52" t="s">
        <v>413</v>
      </c>
      <c r="D17" s="49" t="s">
        <v>414</v>
      </c>
      <c r="E17" s="49" t="s">
        <v>370</v>
      </c>
      <c r="F17" s="49">
        <v>2.262</v>
      </c>
      <c r="G17" s="62">
        <v>67000</v>
      </c>
      <c r="H17" s="62">
        <f t="shared" si="0"/>
        <v>151554</v>
      </c>
    </row>
    <row r="18" spans="2:8" ht="26.25">
      <c r="B18" s="49">
        <v>11</v>
      </c>
      <c r="C18" s="52" t="s">
        <v>415</v>
      </c>
      <c r="D18" s="49" t="s">
        <v>416</v>
      </c>
      <c r="E18" s="49" t="s">
        <v>370</v>
      </c>
      <c r="F18" s="65">
        <v>1.6</v>
      </c>
      <c r="G18" s="62">
        <v>67000</v>
      </c>
      <c r="H18" s="62">
        <f t="shared" si="0"/>
        <v>107200</v>
      </c>
    </row>
  </sheetData>
  <sheetProtection/>
  <mergeCells count="5">
    <mergeCell ref="B4:H4"/>
    <mergeCell ref="C6:D6"/>
    <mergeCell ref="C16:D16"/>
    <mergeCell ref="B2:H2"/>
    <mergeCell ref="A1:B1"/>
  </mergeCells>
  <hyperlinks>
    <hyperlink ref="A1:B1" location="ГЛАВНАЯ!A1" display="НА ГЛАВНУЮ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2016-04-27T10:25:03Z</dcterms:created>
  <dcterms:modified xsi:type="dcterms:W3CDTF">2016-06-23T11:59:29Z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